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fileSharing readOnlyRecommended="1" userName="Yolanda Ann Figueroa" algorithmName="SHA-512" hashValue="aGdt7jr9OcmHsE60KgvXTv/vfrtEUOJcIfsucHEnr3LYyoRIlCSvtPt+3PIc/ZEtMIAWaxF0FufPq2mD8XZbwg==" saltValue="eUeGktjZEDoolvr647lD+A==" spinCount="100000"/>
  <workbookPr defaultThemeVersion="166925"/>
  <mc:AlternateContent xmlns:mc="http://schemas.openxmlformats.org/markup-compatibility/2006">
    <mc:Choice Requires="x15">
      <x15ac:absPath xmlns:x15ac="http://schemas.microsoft.com/office/spreadsheetml/2010/11/ac" url="H:\Staff Forms\Blank Housing Packets\Utility Allowance Worksheets\"/>
    </mc:Choice>
  </mc:AlternateContent>
  <xr:revisionPtr revIDLastSave="0" documentId="13_ncr:10001_{A65D55FA-ED66-4547-B3DE-5AAE70DD77AF}" xr6:coauthVersionLast="47" xr6:coauthVersionMax="47" xr10:uidLastSave="{00000000-0000-0000-0000-000000000000}"/>
  <bookViews>
    <workbookView xWindow="-120" yWindow="-120" windowWidth="20730" windowHeight="11160" activeTab="2" xr2:uid="{A9E907C7-E3D8-4BE4-9724-214685BDE9A9}"/>
  </bookViews>
  <sheets>
    <sheet name="Duplex-Apt up to 4 units" sheetId="1" r:id="rId1"/>
    <sheet name="Single Family-Mobile Homes" sheetId="2" r:id="rId2"/>
    <sheet name="Aparments with 5 or more units" sheetId="3" r:id="rId3"/>
  </sheets>
  <externalReferences>
    <externalReference r:id="rId4"/>
  </externalReferences>
  <definedNames>
    <definedName name="Numberoftimeshomeless">[1]Key!$A$102:$A$108</definedName>
    <definedName name="_xlnm.Print_Area" localSheetId="2">'Aparments with 5 or more units'!$B$1:$I$49</definedName>
    <definedName name="_xlnm.Print_Area" localSheetId="0">'Duplex-Apt up to 4 units'!$B$1:$I$49</definedName>
    <definedName name="_xlnm.Print_Area" localSheetId="1">'Single Family-Mobile Homes'!$B$1:$I$49</definedName>
    <definedName name="Race">[1]Key!$A$62:$A$68</definedName>
    <definedName name="Relationshiptoheadofhousehold">[1]Key!$A$131:$A$135</definedName>
    <definedName name="Residencepriortoprojectentry">[1]Key!$A$9:$A$32</definedName>
    <definedName name="SUBSTANCEABUSEHOWCONFIRMED">[1]Key!$A$235:$A$238</definedName>
    <definedName name="Substanceabuseproblem">[1]Key!$A$147:$A$152</definedName>
    <definedName name="TYPEOFRESIDENCE">[1]Key!$A$193:$A$218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1" l="1"/>
  <c r="Q42" i="3" l="1"/>
  <c r="P42" i="3"/>
  <c r="P41" i="3"/>
  <c r="Q42" i="2"/>
  <c r="P42" i="2"/>
  <c r="P41" i="2"/>
  <c r="Q42" i="1"/>
  <c r="P42" i="1"/>
  <c r="P41" i="1"/>
  <c r="H37" i="3"/>
  <c r="H34" i="3"/>
  <c r="H33" i="3"/>
  <c r="L32" i="3"/>
  <c r="L31" i="3"/>
  <c r="H43" i="3" s="1"/>
  <c r="Q43" i="3" s="1"/>
  <c r="L30" i="3"/>
  <c r="L28" i="3"/>
  <c r="L27" i="3"/>
  <c r="L26" i="3"/>
  <c r="L24" i="3"/>
  <c r="L23" i="3"/>
  <c r="L22" i="3"/>
  <c r="L21" i="3"/>
  <c r="H36" i="3" s="1"/>
  <c r="L20" i="3"/>
  <c r="L18" i="3"/>
  <c r="L17" i="3"/>
  <c r="L16" i="3"/>
  <c r="L13" i="3"/>
  <c r="L12" i="3"/>
  <c r="L11" i="3"/>
  <c r="L10" i="3"/>
  <c r="H37" i="2"/>
  <c r="H34" i="2"/>
  <c r="H33" i="2"/>
  <c r="L32" i="2"/>
  <c r="L31" i="2"/>
  <c r="H43" i="2" s="1"/>
  <c r="Q43" i="2" s="1"/>
  <c r="L30" i="2"/>
  <c r="L28" i="2"/>
  <c r="L27" i="2"/>
  <c r="L26" i="2"/>
  <c r="H38" i="2" s="1"/>
  <c r="N38" i="2" s="1"/>
  <c r="L24" i="2"/>
  <c r="L23" i="2"/>
  <c r="L22" i="2"/>
  <c r="L21" i="2"/>
  <c r="L20" i="2"/>
  <c r="L18" i="2"/>
  <c r="L17" i="2"/>
  <c r="L16" i="2"/>
  <c r="L13" i="2"/>
  <c r="L12" i="2"/>
  <c r="L11" i="2"/>
  <c r="L10" i="2"/>
  <c r="H41" i="1"/>
  <c r="H37" i="1"/>
  <c r="H34" i="1"/>
  <c r="H33" i="1"/>
  <c r="L32" i="1"/>
  <c r="L31" i="1"/>
  <c r="L30" i="1"/>
  <c r="L29" i="1"/>
  <c r="L28" i="1"/>
  <c r="L27" i="1"/>
  <c r="L26" i="1"/>
  <c r="L24" i="1"/>
  <c r="L23" i="1"/>
  <c r="L22" i="1"/>
  <c r="L21" i="1"/>
  <c r="L20" i="1"/>
  <c r="L18" i="1"/>
  <c r="L17" i="1"/>
  <c r="L16" i="1"/>
  <c r="L13" i="1"/>
  <c r="L12" i="1"/>
  <c r="L11" i="1"/>
  <c r="L10" i="1"/>
  <c r="Q37" i="3"/>
  <c r="Q33" i="3"/>
  <c r="P33" i="3"/>
  <c r="M32" i="3"/>
  <c r="M31" i="3"/>
  <c r="M30" i="3"/>
  <c r="H42" i="3"/>
  <c r="M29" i="3"/>
  <c r="K29" i="3"/>
  <c r="L29" i="3" s="1"/>
  <c r="H41" i="3" s="1"/>
  <c r="M28" i="3"/>
  <c r="H40" i="3"/>
  <c r="O40" i="3" s="1"/>
  <c r="O45" i="3" s="1"/>
  <c r="G49" i="3" s="1"/>
  <c r="M27" i="3"/>
  <c r="H39" i="3"/>
  <c r="N39" i="3" s="1"/>
  <c r="M26" i="3"/>
  <c r="H38" i="3"/>
  <c r="N38" i="3" s="1"/>
  <c r="M24" i="3"/>
  <c r="M23" i="3"/>
  <c r="M22" i="3"/>
  <c r="P37" i="3"/>
  <c r="M21" i="3"/>
  <c r="M20" i="3"/>
  <c r="H35" i="3"/>
  <c r="Q35" i="3" s="1"/>
  <c r="M18" i="3"/>
  <c r="M17" i="3"/>
  <c r="M16" i="3"/>
  <c r="M13" i="3"/>
  <c r="M12" i="3"/>
  <c r="M11" i="3"/>
  <c r="M10" i="3"/>
  <c r="Q37" i="2"/>
  <c r="Q33" i="2"/>
  <c r="M32" i="2"/>
  <c r="M31" i="2"/>
  <c r="M30" i="2"/>
  <c r="H42" i="2"/>
  <c r="M29" i="2"/>
  <c r="K29" i="2"/>
  <c r="L29" i="2" s="1"/>
  <c r="H41" i="2" s="1"/>
  <c r="M28" i="2"/>
  <c r="H40" i="2"/>
  <c r="O40" i="2" s="1"/>
  <c r="O45" i="2" s="1"/>
  <c r="G49" i="2" s="1"/>
  <c r="M27" i="2"/>
  <c r="H39" i="2"/>
  <c r="N39" i="2" s="1"/>
  <c r="M26" i="2"/>
  <c r="M24" i="2"/>
  <c r="M23" i="2"/>
  <c r="M22" i="2"/>
  <c r="P37" i="2"/>
  <c r="M21" i="2"/>
  <c r="H36" i="2"/>
  <c r="Q36" i="2" s="1"/>
  <c r="M20" i="2"/>
  <c r="H35" i="2"/>
  <c r="Q35" i="2" s="1"/>
  <c r="M18" i="2"/>
  <c r="M17" i="2"/>
  <c r="M16" i="2"/>
  <c r="M13" i="2"/>
  <c r="M12" i="2"/>
  <c r="M11" i="2"/>
  <c r="M10" i="2"/>
  <c r="K29" i="1"/>
  <c r="H45" i="3" l="1"/>
  <c r="H45" i="2"/>
  <c r="N45" i="3"/>
  <c r="F49" i="3" s="1"/>
  <c r="Q36" i="3"/>
  <c r="N45" i="2"/>
  <c r="P33" i="2"/>
  <c r="M10" i="1"/>
  <c r="P34" i="3" l="1"/>
  <c r="P45" i="3" s="1"/>
  <c r="H49" i="3" s="1"/>
  <c r="Q34" i="3"/>
  <c r="Q45" i="3" s="1"/>
  <c r="Q34" i="2"/>
  <c r="Q45" i="2" s="1"/>
  <c r="I49" i="2" s="1"/>
  <c r="P34" i="2"/>
  <c r="P45" i="2" s="1"/>
  <c r="H49" i="2" s="1"/>
  <c r="F49" i="2"/>
  <c r="P37" i="1"/>
  <c r="Q33" i="1"/>
  <c r="M32" i="1"/>
  <c r="M31" i="1"/>
  <c r="H43" i="1"/>
  <c r="M30" i="1"/>
  <c r="H42" i="1"/>
  <c r="M29" i="1"/>
  <c r="M28" i="1"/>
  <c r="H40" i="1"/>
  <c r="O40" i="1" s="1"/>
  <c r="O45" i="1" s="1"/>
  <c r="G49" i="1" s="1"/>
  <c r="M27" i="1"/>
  <c r="H39" i="1"/>
  <c r="N39" i="1" s="1"/>
  <c r="M26" i="1"/>
  <c r="H38" i="1"/>
  <c r="N38" i="1" s="1"/>
  <c r="M24" i="1"/>
  <c r="Q37" i="1"/>
  <c r="M23" i="1"/>
  <c r="M22" i="1"/>
  <c r="M21" i="1"/>
  <c r="H36" i="1"/>
  <c r="Q36" i="1" s="1"/>
  <c r="M20" i="1"/>
  <c r="H35" i="1"/>
  <c r="Q35" i="1" s="1"/>
  <c r="M18" i="1"/>
  <c r="M17" i="1"/>
  <c r="M16" i="1"/>
  <c r="M13" i="1"/>
  <c r="M12" i="1"/>
  <c r="M11" i="1"/>
  <c r="P33" i="1"/>
  <c r="I49" i="3" l="1"/>
  <c r="N46" i="3"/>
  <c r="N46" i="2"/>
  <c r="H45" i="1"/>
  <c r="N45" i="1"/>
  <c r="F49" i="1" s="1"/>
  <c r="Q34" i="1" l="1"/>
  <c r="P34" i="1"/>
  <c r="P45" i="1" s="1"/>
  <c r="H49" i="1" s="1"/>
  <c r="Q45" i="1" l="1"/>
  <c r="I49" i="1" s="1"/>
  <c r="N46" i="1" l="1"/>
</calcChain>
</file>

<file path=xl/sharedStrings.xml><?xml version="1.0" encoding="utf-8"?>
<sst xmlns="http://schemas.openxmlformats.org/spreadsheetml/2006/main" count="234" uniqueCount="59">
  <si>
    <t>U.S. Department of Housing</t>
  </si>
  <si>
    <t>OMB Approval No. 2577-0169</t>
  </si>
  <si>
    <t>and Urban Development</t>
  </si>
  <si>
    <t>Office of Public and Indian Housing</t>
  </si>
  <si>
    <t xml:space="preserve">Utility or Service </t>
  </si>
  <si>
    <t>Monthly Dollar Allowances</t>
  </si>
  <si>
    <t>0BR</t>
  </si>
  <si>
    <t>1BR</t>
  </si>
  <si>
    <t>2BR</t>
  </si>
  <si>
    <t>3BR</t>
  </si>
  <si>
    <t>4BR</t>
  </si>
  <si>
    <t>5BR</t>
  </si>
  <si>
    <t>Heating</t>
  </si>
  <si>
    <t>Natural Gas</t>
  </si>
  <si>
    <t>Bottled Gas</t>
  </si>
  <si>
    <t>Electric</t>
  </si>
  <si>
    <t>Electric-Heat Pump</t>
  </si>
  <si>
    <t>Fuel Oil</t>
  </si>
  <si>
    <t>Other</t>
  </si>
  <si>
    <t>Cooking</t>
  </si>
  <si>
    <t>Other Electric</t>
  </si>
  <si>
    <t>Air Conditioning</t>
  </si>
  <si>
    <t>Water Heating</t>
  </si>
  <si>
    <t xml:space="preserve">Water </t>
  </si>
  <si>
    <t xml:space="preserve">Sewer </t>
  </si>
  <si>
    <t xml:space="preserve">Trash Collection </t>
  </si>
  <si>
    <t xml:space="preserve">Other - specify </t>
  </si>
  <si>
    <t>Refrigerator</t>
  </si>
  <si>
    <t>MAX ALLOWABLE</t>
  </si>
  <si>
    <t>Utility or Service</t>
  </si>
  <si>
    <t>per month cost</t>
  </si>
  <si>
    <t>Water/Sewer</t>
  </si>
  <si>
    <t>Trash</t>
  </si>
  <si>
    <t>Head of Household</t>
  </si>
  <si>
    <t>Street and Apartment Number</t>
  </si>
  <si>
    <t>Sewer</t>
  </si>
  <si>
    <t>Trash Collection</t>
  </si>
  <si>
    <t>City, State, Zip Code</t>
  </si>
  <si>
    <t>Number of bedrooms</t>
  </si>
  <si>
    <t>Total</t>
  </si>
  <si>
    <r>
      <rPr>
        <vertAlign val="superscript"/>
        <sz val="12"/>
        <color indexed="8"/>
        <rFont val="Calibri"/>
        <family val="2"/>
        <scheme val="minor"/>
      </rPr>
      <t>Unit Type:</t>
    </r>
    <r>
      <rPr>
        <b/>
        <vertAlign val="superscript"/>
        <sz val="12"/>
        <color indexed="8"/>
        <rFont val="Calibri"/>
        <family val="2"/>
        <scheme val="minor"/>
      </rPr>
      <t xml:space="preserve"> </t>
    </r>
  </si>
  <si>
    <t>Range</t>
  </si>
  <si>
    <t>(exp. 7/31/2022)</t>
  </si>
  <si>
    <t>Utility Allowance Schedule</t>
  </si>
  <si>
    <t xml:space="preserve">See Public Reporting and Instructions on back. </t>
  </si>
  <si>
    <t>The following allowances are used to determine the total cost of tenant-furnished utilities and appliances.</t>
  </si>
  <si>
    <r>
      <rPr>
        <vertAlign val="superscript"/>
        <sz val="12"/>
        <color indexed="8"/>
        <rFont val="Calibri"/>
        <family val="2"/>
        <scheme val="minor"/>
      </rPr>
      <t>Locality/PHA</t>
    </r>
    <r>
      <rPr>
        <b/>
        <vertAlign val="superscript"/>
        <sz val="12"/>
        <color indexed="8"/>
        <rFont val="Calibri"/>
        <family val="2"/>
        <scheme val="minor"/>
      </rPr>
      <t xml:space="preserve"> </t>
    </r>
  </si>
  <si>
    <t>Date (mm/dd/yyyy)</t>
  </si>
  <si>
    <t>Duplex/Apt up to 4 units</t>
  </si>
  <si>
    <t>Baytown Housing Authority</t>
  </si>
  <si>
    <t>Fuel Type</t>
  </si>
  <si>
    <t>Range/Microwave</t>
  </si>
  <si>
    <r>
      <t xml:space="preserve">form </t>
    </r>
    <r>
      <rPr>
        <b/>
        <sz val="8"/>
        <color indexed="8"/>
        <rFont val="Calibri"/>
        <family val="2"/>
        <scheme val="minor"/>
      </rPr>
      <t>HUD-52667</t>
    </r>
    <r>
      <rPr>
        <sz val="8"/>
        <color indexed="8"/>
        <rFont val="Calibri"/>
        <family val="2"/>
        <scheme val="minor"/>
      </rPr>
      <t xml:space="preserve"> (7/2019)</t>
    </r>
  </si>
  <si>
    <t>Single Family / Mobile Homes</t>
  </si>
  <si>
    <r>
      <t xml:space="preserve">Other - </t>
    </r>
    <r>
      <rPr>
        <b/>
        <sz val="10"/>
        <rFont val="Calibri"/>
        <family val="2"/>
        <scheme val="minor"/>
      </rPr>
      <t>GAS</t>
    </r>
  </si>
  <si>
    <t>Actual Family Allowances - May be used by the family to compute allowance searching for a unit.</t>
  </si>
  <si>
    <t>Head of Household Name</t>
  </si>
  <si>
    <t>Unit Address</t>
  </si>
  <si>
    <t>Apartments with 5 or more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</si>
</sst>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26" x14ac:knownFonts="1">
    <font>
      <sz val="11"/>
      <color theme="1"/>
      <name val="Calibri"/>
      <family val="2"/>
      <scheme val="minor"/>
    </font>
    <font>
      <sz val="11"/>
      <color theme="1"/>
      <name val="Calibri"/>
      <family val="2"/>
      <scheme val="minor"/>
    </font>
    <font>
      <b/>
      <sz val="12"/>
      <name val="Calibri"/>
      <family val="2"/>
      <scheme val="minor"/>
    </font>
    <font>
      <b/>
      <sz val="8"/>
      <color theme="1"/>
      <name val="Calibri"/>
      <family val="2"/>
      <scheme val="minor"/>
    </font>
    <font>
      <sz val="10"/>
      <name val="Calibri"/>
      <family val="2"/>
      <scheme val="minor"/>
    </font>
    <font>
      <sz val="8"/>
      <color theme="1"/>
      <name val="Calibri"/>
      <family val="2"/>
      <scheme val="minor"/>
    </font>
    <font>
      <sz val="11"/>
      <name val="Calibri"/>
      <family val="2"/>
      <scheme val="minor"/>
    </font>
    <font>
      <b/>
      <vertAlign val="superscript"/>
      <sz val="12"/>
      <color indexed="8"/>
      <name val="Calibri"/>
      <family val="2"/>
      <scheme val="minor"/>
    </font>
    <font>
      <vertAlign val="superscript"/>
      <sz val="12"/>
      <color indexed="8"/>
      <name val="Calibri"/>
      <family val="2"/>
      <scheme val="minor"/>
    </font>
    <font>
      <vertAlign val="superscript"/>
      <sz val="12"/>
      <name val="Calibri"/>
      <family val="2"/>
      <scheme val="minor"/>
    </font>
    <font>
      <b/>
      <vertAlign val="superscript"/>
      <sz val="12"/>
      <color theme="1"/>
      <name val="Calibri"/>
      <family val="2"/>
      <scheme val="minor"/>
    </font>
    <font>
      <vertAlign val="superscript"/>
      <sz val="12"/>
      <color theme="1"/>
      <name val="Calibri"/>
      <family val="2"/>
      <scheme val="minor"/>
    </font>
    <font>
      <sz val="18"/>
      <color indexed="8"/>
      <name val="Calibri"/>
      <family val="2"/>
      <scheme val="minor"/>
    </font>
    <font>
      <sz val="18"/>
      <color theme="1"/>
      <name val="Calibri"/>
      <family val="2"/>
      <scheme val="minor"/>
    </font>
    <font>
      <b/>
      <sz val="18"/>
      <color theme="1"/>
      <name val="Calibri"/>
      <family val="2"/>
      <scheme val="minor"/>
    </font>
    <font>
      <sz val="18"/>
      <name val="Calibri"/>
      <family val="2"/>
      <scheme val="minor"/>
    </font>
    <font>
      <sz val="12"/>
      <name val="Calibri"/>
      <family val="2"/>
      <scheme val="minor"/>
    </font>
    <font>
      <b/>
      <sz val="10"/>
      <name val="Calibri"/>
      <family val="2"/>
      <scheme val="minor"/>
    </font>
    <font>
      <sz val="7"/>
      <name val="Calibri"/>
      <family val="2"/>
      <scheme val="minor"/>
    </font>
    <font>
      <b/>
      <sz val="16"/>
      <name val="Calibri"/>
      <family val="2"/>
      <scheme val="minor"/>
    </font>
    <font>
      <b/>
      <sz val="16"/>
      <color indexed="10"/>
      <name val="Calibri"/>
      <family val="2"/>
      <scheme val="minor"/>
    </font>
    <font>
      <b/>
      <sz val="8"/>
      <color indexed="8"/>
      <name val="Calibri"/>
      <family val="2"/>
      <scheme val="minor"/>
    </font>
    <font>
      <sz val="8"/>
      <color indexed="8"/>
      <name val="Calibri"/>
      <family val="2"/>
      <scheme val="minor"/>
    </font>
    <font>
      <sz val="8"/>
      <name val="Calibri"/>
      <family val="2"/>
      <scheme val="minor"/>
    </font>
    <font>
      <sz val="36"/>
      <name val="Calibri"/>
      <family val="2"/>
      <scheme val="minor"/>
    </font>
    <font>
      <sz val="9"/>
      <name val="Calibri"/>
      <family val="2"/>
      <scheme val="minor"/>
    </font>
  </fonts>
  <fills count="8">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9D9D9"/>
        <bgColor indexed="64"/>
      </patternFill>
    </fill>
    <fill>
      <patternFill patternType="solid">
        <fgColor theme="0" tint="-0.499984740745262"/>
        <bgColor indexed="64"/>
      </patternFill>
    </fill>
    <fill>
      <patternFill patternType="solid">
        <fgColor rgb="FFFFFF66"/>
        <bgColor indexed="64"/>
      </patternFill>
    </fill>
  </fills>
  <borders count="56">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3">
    <xf numFmtId="0" fontId="0" fillId="0" borderId="0"/>
    <xf numFmtId="44" fontId="1" fillId="0" borderId="0" applyFont="0" applyFill="0" applyBorder="0" applyAlignment="0" applyProtection="0"/>
    <xf numFmtId="0" fontId="1" fillId="0" borderId="0"/>
  </cellStyleXfs>
  <cellXfs count="202">
    <xf numFmtId="0" fontId="0" fillId="0" borderId="0" xfId="0"/>
    <xf numFmtId="0" fontId="2"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3" fillId="0" borderId="0" xfId="2" applyFont="1" applyProtection="1">
      <protection hidden="1"/>
    </xf>
    <xf numFmtId="0" fontId="4" fillId="0" borderId="0" xfId="0" applyFont="1" applyAlignment="1" applyProtection="1">
      <alignment horizontal="center"/>
      <protection hidden="1"/>
    </xf>
    <xf numFmtId="0" fontId="5" fillId="0" borderId="0" xfId="2" applyFont="1" applyAlignment="1" applyProtection="1">
      <alignment horizontal="right"/>
      <protection hidden="1"/>
    </xf>
    <xf numFmtId="164" fontId="4" fillId="0" borderId="0" xfId="0" applyNumberFormat="1" applyFont="1" applyProtection="1">
      <protection hidden="1"/>
    </xf>
    <xf numFmtId="0" fontId="4" fillId="0" borderId="0" xfId="0" applyFont="1" applyProtection="1">
      <protection hidden="1"/>
    </xf>
    <xf numFmtId="0" fontId="5" fillId="0" borderId="0" xfId="2" applyFont="1" applyAlignment="1" applyProtection="1">
      <alignment horizontal="left" vertical="center"/>
      <protection hidden="1"/>
    </xf>
    <xf numFmtId="0" fontId="6" fillId="0" borderId="0" xfId="0" applyFont="1" applyAlignment="1" applyProtection="1">
      <alignment vertical="center"/>
      <protection hidden="1"/>
    </xf>
    <xf numFmtId="49" fontId="10" fillId="0" borderId="0" xfId="2" applyNumberFormat="1" applyFont="1" applyAlignment="1" applyProtection="1">
      <alignment horizontal="left" vertical="top" wrapText="1"/>
      <protection hidden="1"/>
    </xf>
    <xf numFmtId="49" fontId="9" fillId="0" borderId="0" xfId="0" applyNumberFormat="1" applyFont="1" applyProtection="1">
      <protection hidden="1"/>
    </xf>
    <xf numFmtId="0" fontId="13" fillId="0" borderId="0" xfId="2" applyFont="1" applyAlignment="1" applyProtection="1">
      <alignment horizontal="center" vertical="center"/>
      <protection hidden="1"/>
    </xf>
    <xf numFmtId="0" fontId="14" fillId="0" borderId="0" xfId="2" applyFont="1" applyAlignment="1" applyProtection="1">
      <alignment horizontal="left" vertical="top" wrapText="1"/>
      <protection hidden="1"/>
    </xf>
    <xf numFmtId="164" fontId="14" fillId="0" borderId="0" xfId="2" applyNumberFormat="1" applyFont="1" applyAlignment="1" applyProtection="1">
      <alignment horizontal="left" vertical="top" wrapText="1"/>
      <protection hidden="1"/>
    </xf>
    <xf numFmtId="0" fontId="15" fillId="0" borderId="0" xfId="0" applyFont="1" applyProtection="1">
      <protection hidden="1"/>
    </xf>
    <xf numFmtId="0" fontId="5" fillId="0" borderId="0" xfId="2" applyFont="1" applyAlignment="1" applyProtection="1">
      <alignment horizontal="center" vertical="center"/>
      <protection hidden="1"/>
    </xf>
    <xf numFmtId="0" fontId="5" fillId="0" borderId="0" xfId="2" applyFont="1" applyAlignment="1" applyProtection="1">
      <alignment horizontal="left" vertical="top"/>
      <protection hidden="1"/>
    </xf>
    <xf numFmtId="164" fontId="5" fillId="0" borderId="0" xfId="2" applyNumberFormat="1" applyFont="1" applyAlignment="1" applyProtection="1">
      <alignment horizontal="left" vertical="top"/>
      <protection hidden="1"/>
    </xf>
    <xf numFmtId="0" fontId="16" fillId="0" borderId="0" xfId="0" applyFont="1" applyProtection="1">
      <protection hidden="1"/>
    </xf>
    <xf numFmtId="0" fontId="4" fillId="0" borderId="0" xfId="0" applyFont="1" applyAlignment="1" applyProtection="1">
      <alignment horizontal="right"/>
      <protection hidden="1"/>
    </xf>
    <xf numFmtId="165" fontId="4" fillId="0" borderId="4" xfId="0" applyNumberFormat="1" applyFont="1" applyBorder="1" applyAlignment="1" applyProtection="1">
      <alignment horizontal="center"/>
      <protection hidden="1"/>
    </xf>
    <xf numFmtId="165" fontId="4" fillId="0" borderId="10" xfId="0" applyNumberFormat="1" applyFont="1" applyBorder="1" applyAlignment="1" applyProtection="1">
      <alignment horizontal="center"/>
      <protection hidden="1"/>
    </xf>
    <xf numFmtId="165" fontId="4" fillId="0" borderId="0" xfId="0" applyNumberFormat="1" applyFont="1" applyAlignment="1" applyProtection="1">
      <alignment horizontal="center"/>
      <protection hidden="1"/>
    </xf>
    <xf numFmtId="0" fontId="4" fillId="2" borderId="11" xfId="0" applyFont="1" applyFill="1" applyBorder="1" applyAlignment="1" applyProtection="1">
      <alignment horizontal="center"/>
      <protection locked="0" hidden="1"/>
    </xf>
    <xf numFmtId="164" fontId="4" fillId="0" borderId="0" xfId="0" applyNumberFormat="1" applyFont="1" applyAlignment="1" applyProtection="1">
      <alignment horizontal="center"/>
      <protection hidden="1"/>
    </xf>
    <xf numFmtId="165" fontId="4" fillId="3" borderId="12" xfId="0" applyNumberFormat="1" applyFont="1" applyFill="1" applyBorder="1" applyAlignment="1" applyProtection="1">
      <alignment horizontal="center"/>
      <protection hidden="1"/>
    </xf>
    <xf numFmtId="0" fontId="4" fillId="3" borderId="11" xfId="0" applyFont="1" applyFill="1" applyBorder="1" applyAlignment="1" applyProtection="1">
      <alignment horizontal="center"/>
      <protection hidden="1"/>
    </xf>
    <xf numFmtId="165" fontId="4" fillId="0" borderId="12" xfId="0" applyNumberFormat="1" applyFont="1" applyBorder="1" applyAlignment="1" applyProtection="1">
      <alignment horizontal="center"/>
      <protection hidden="1"/>
    </xf>
    <xf numFmtId="165" fontId="4" fillId="0" borderId="11" xfId="0" applyNumberFormat="1" applyFont="1" applyBorder="1" applyAlignment="1" applyProtection="1">
      <alignment horizontal="center"/>
      <protection hidden="1"/>
    </xf>
    <xf numFmtId="0" fontId="4" fillId="4" borderId="11" xfId="0" applyFont="1" applyFill="1" applyBorder="1" applyAlignment="1" applyProtection="1">
      <alignment horizontal="center"/>
      <protection locked="0" hidden="1"/>
    </xf>
    <xf numFmtId="165" fontId="4" fillId="3" borderId="2" xfId="0" applyNumberFormat="1" applyFont="1" applyFill="1" applyBorder="1" applyAlignment="1" applyProtection="1">
      <alignment horizontal="center"/>
      <protection hidden="1"/>
    </xf>
    <xf numFmtId="165" fontId="4" fillId="3" borderId="14" xfId="0" applyNumberFormat="1" applyFont="1" applyFill="1" applyBorder="1" applyAlignment="1" applyProtection="1">
      <alignment horizontal="center"/>
      <protection hidden="1"/>
    </xf>
    <xf numFmtId="165" fontId="4" fillId="3" borderId="7" xfId="0" applyNumberFormat="1" applyFont="1" applyFill="1" applyBorder="1" applyAlignment="1" applyProtection="1">
      <alignment horizontal="center"/>
      <protection hidden="1"/>
    </xf>
    <xf numFmtId="165" fontId="4" fillId="3" borderId="8" xfId="0" applyNumberFormat="1" applyFont="1" applyFill="1" applyBorder="1" applyAlignment="1" applyProtection="1">
      <alignment horizontal="center"/>
      <protection hidden="1"/>
    </xf>
    <xf numFmtId="165" fontId="4" fillId="0" borderId="7" xfId="0" applyNumberFormat="1" applyFont="1" applyBorder="1" applyAlignment="1" applyProtection="1">
      <alignment horizontal="center"/>
      <protection hidden="1"/>
    </xf>
    <xf numFmtId="165" fontId="4" fillId="0" borderId="15" xfId="0" applyNumberFormat="1" applyFont="1" applyBorder="1" applyAlignment="1" applyProtection="1">
      <alignment horizontal="center"/>
      <protection hidden="1"/>
    </xf>
    <xf numFmtId="165" fontId="4" fillId="0" borderId="5" xfId="0" applyNumberFormat="1" applyFont="1" applyBorder="1" applyAlignment="1" applyProtection="1">
      <alignment horizontal="center"/>
      <protection hidden="1"/>
    </xf>
    <xf numFmtId="165" fontId="4" fillId="0" borderId="17" xfId="0" applyNumberFormat="1" applyFont="1" applyBorder="1" applyAlignment="1" applyProtection="1">
      <alignment horizontal="center"/>
      <protection hidden="1"/>
    </xf>
    <xf numFmtId="165" fontId="4" fillId="0" borderId="18" xfId="0" applyNumberFormat="1" applyFont="1" applyBorder="1" applyAlignment="1" applyProtection="1">
      <alignment horizontal="center"/>
      <protection hidden="1"/>
    </xf>
    <xf numFmtId="165" fontId="4" fillId="0" borderId="19" xfId="0" applyNumberFormat="1" applyFont="1" applyBorder="1" applyAlignment="1" applyProtection="1">
      <alignment horizontal="center"/>
      <protection hidden="1"/>
    </xf>
    <xf numFmtId="165" fontId="4" fillId="0" borderId="21" xfId="0" applyNumberFormat="1" applyFont="1" applyBorder="1" applyAlignment="1" applyProtection="1">
      <alignment horizontal="center"/>
      <protection hidden="1"/>
    </xf>
    <xf numFmtId="0" fontId="4" fillId="5" borderId="11" xfId="0" applyFont="1" applyFill="1" applyBorder="1" applyAlignment="1" applyProtection="1">
      <alignment horizontal="center"/>
      <protection hidden="1"/>
    </xf>
    <xf numFmtId="165" fontId="4" fillId="0" borderId="22" xfId="0" applyNumberFormat="1" applyFont="1" applyBorder="1" applyAlignment="1" applyProtection="1">
      <alignment horizontal="center"/>
      <protection hidden="1"/>
    </xf>
    <xf numFmtId="165" fontId="4" fillId="0" borderId="8" xfId="0" applyNumberFormat="1" applyFont="1" applyBorder="1" applyAlignment="1" applyProtection="1">
      <alignment horizontal="center"/>
      <protection hidden="1"/>
    </xf>
    <xf numFmtId="0" fontId="4" fillId="0" borderId="0" xfId="0" applyFont="1" applyAlignment="1" applyProtection="1">
      <alignment wrapText="1"/>
      <protection hidden="1"/>
    </xf>
    <xf numFmtId="0" fontId="17" fillId="0" borderId="25" xfId="0" applyFont="1" applyBorder="1" applyAlignment="1" applyProtection="1">
      <alignment horizontal="center"/>
      <protection hidden="1"/>
    </xf>
    <xf numFmtId="0" fontId="17" fillId="0" borderId="17" xfId="0" applyFont="1" applyBorder="1" applyAlignment="1" applyProtection="1">
      <alignment horizontal="center"/>
      <protection hidden="1"/>
    </xf>
    <xf numFmtId="0" fontId="17" fillId="0" borderId="22" xfId="0" applyFont="1" applyBorder="1" applyAlignment="1" applyProtection="1">
      <alignment horizontal="center"/>
      <protection hidden="1"/>
    </xf>
    <xf numFmtId="0" fontId="4" fillId="0" borderId="0" xfId="0" applyFont="1" applyAlignment="1" applyProtection="1">
      <alignment vertical="center"/>
      <protection hidden="1"/>
    </xf>
    <xf numFmtId="164" fontId="4" fillId="6" borderId="26" xfId="1" applyNumberFormat="1" applyFont="1" applyFill="1" applyBorder="1" applyAlignment="1" applyProtection="1">
      <alignment horizontal="center" vertical="center"/>
      <protection hidden="1"/>
    </xf>
    <xf numFmtId="164" fontId="4" fillId="6" borderId="4" xfId="1" applyNumberFormat="1" applyFont="1" applyFill="1" applyBorder="1" applyAlignment="1" applyProtection="1">
      <alignment horizontal="center" vertical="center"/>
      <protection hidden="1"/>
    </xf>
    <xf numFmtId="164" fontId="4" fillId="0" borderId="10" xfId="1" applyNumberFormat="1" applyFont="1" applyBorder="1" applyAlignment="1" applyProtection="1">
      <alignment horizontal="center" vertical="center"/>
      <protection hidden="1"/>
    </xf>
    <xf numFmtId="164" fontId="4" fillId="6" borderId="27" xfId="1" applyNumberFormat="1" applyFont="1" applyFill="1" applyBorder="1" applyAlignment="1" applyProtection="1">
      <alignment horizontal="center" vertical="center"/>
      <protection hidden="1"/>
    </xf>
    <xf numFmtId="164" fontId="4" fillId="6" borderId="12" xfId="1" applyNumberFormat="1" applyFont="1" applyFill="1" applyBorder="1" applyAlignment="1" applyProtection="1">
      <alignment horizontal="center" vertical="center"/>
      <protection hidden="1"/>
    </xf>
    <xf numFmtId="164" fontId="4" fillId="0" borderId="11" xfId="1" applyNumberFormat="1" applyFont="1" applyBorder="1" applyAlignment="1" applyProtection="1">
      <alignment horizontal="center" vertical="center"/>
      <protection hidden="1"/>
    </xf>
    <xf numFmtId="164" fontId="4" fillId="6" borderId="11" xfId="1" applyNumberFormat="1" applyFont="1" applyFill="1" applyBorder="1" applyAlignment="1" applyProtection="1">
      <alignment horizontal="center" vertical="center"/>
      <protection hidden="1"/>
    </xf>
    <xf numFmtId="164" fontId="4" fillId="0" borderId="27" xfId="1" applyNumberFormat="1" applyFont="1" applyBorder="1" applyAlignment="1" applyProtection="1">
      <alignment horizontal="center" vertical="center"/>
      <protection hidden="1"/>
    </xf>
    <xf numFmtId="164" fontId="4" fillId="0" borderId="12" xfId="1" applyNumberFormat="1" applyFont="1" applyBorder="1" applyAlignment="1" applyProtection="1">
      <alignment horizontal="center" vertical="center"/>
      <protection hidden="1"/>
    </xf>
    <xf numFmtId="164" fontId="4" fillId="0" borderId="28" xfId="0" applyNumberFormat="1" applyFont="1" applyBorder="1" applyAlignment="1" applyProtection="1">
      <alignment horizontal="center"/>
      <protection hidden="1"/>
    </xf>
    <xf numFmtId="0" fontId="4" fillId="0" borderId="1" xfId="0" applyFont="1" applyFill="1" applyBorder="1" applyAlignment="1" applyProtection="1">
      <alignment horizontal="center"/>
      <protection hidden="1"/>
    </xf>
    <xf numFmtId="164" fontId="4" fillId="6" borderId="29" xfId="1" applyNumberFormat="1" applyFont="1" applyFill="1" applyBorder="1" applyAlignment="1" applyProtection="1">
      <alignment horizontal="center" vertical="center"/>
      <protection hidden="1"/>
    </xf>
    <xf numFmtId="164" fontId="4" fillId="6" borderId="14" xfId="1" applyNumberFormat="1" applyFont="1" applyFill="1" applyBorder="1" applyAlignment="1" applyProtection="1">
      <alignment horizontal="center" vertical="center"/>
      <protection hidden="1"/>
    </xf>
    <xf numFmtId="164" fontId="4" fillId="0" borderId="30" xfId="1" applyNumberFormat="1" applyFont="1" applyFill="1" applyBorder="1" applyAlignment="1" applyProtection="1">
      <alignment horizontal="center" vertical="center"/>
      <protection hidden="1"/>
    </xf>
    <xf numFmtId="164" fontId="17" fillId="0" borderId="25" xfId="0" applyNumberFormat="1" applyFont="1" applyBorder="1" applyAlignment="1" applyProtection="1">
      <alignment horizontal="center" vertical="center"/>
      <protection hidden="1"/>
    </xf>
    <xf numFmtId="164" fontId="17" fillId="0" borderId="17" xfId="0" applyNumberFormat="1" applyFont="1" applyBorder="1" applyAlignment="1" applyProtection="1">
      <alignment horizontal="center" vertical="center"/>
      <protection hidden="1"/>
    </xf>
    <xf numFmtId="164" fontId="17" fillId="0" borderId="22" xfId="0" applyNumberFormat="1" applyFont="1" applyBorder="1" applyAlignment="1" applyProtection="1">
      <alignment horizontal="center" vertical="center"/>
      <protection hidden="1"/>
    </xf>
    <xf numFmtId="0" fontId="5" fillId="0" borderId="0" xfId="2" applyFont="1" applyAlignment="1" applyProtection="1">
      <alignment horizontal="right" vertical="center"/>
      <protection hidden="1"/>
    </xf>
    <xf numFmtId="0" fontId="0" fillId="0" borderId="0" xfId="2" applyFont="1" applyProtection="1">
      <protection hidden="1"/>
    </xf>
    <xf numFmtId="164" fontId="0" fillId="0" borderId="0" xfId="2" applyNumberFormat="1" applyFont="1" applyProtection="1">
      <protection hidden="1"/>
    </xf>
    <xf numFmtId="0" fontId="23" fillId="0" borderId="33" xfId="0" applyFont="1" applyBorder="1" applyAlignment="1">
      <alignment horizontal="center"/>
    </xf>
    <xf numFmtId="0" fontId="23" fillId="0" borderId="21" xfId="0" applyFont="1" applyBorder="1" applyAlignment="1">
      <alignment horizontal="center"/>
    </xf>
    <xf numFmtId="0" fontId="23" fillId="0" borderId="34" xfId="2" applyFont="1" applyBorder="1" applyAlignment="1">
      <alignment horizontal="center"/>
    </xf>
    <xf numFmtId="164" fontId="4" fillId="0" borderId="29" xfId="0" applyNumberFormat="1" applyFont="1" applyBorder="1" applyAlignment="1">
      <alignment horizontal="center"/>
    </xf>
    <xf numFmtId="164" fontId="4" fillId="0" borderId="30" xfId="0" applyNumberFormat="1" applyFont="1" applyBorder="1" applyAlignment="1">
      <alignment horizontal="center"/>
    </xf>
    <xf numFmtId="164" fontId="4" fillId="0" borderId="31" xfId="0" applyNumberFormat="1" applyFont="1" applyBorder="1" applyAlignment="1">
      <alignment horizontal="center"/>
    </xf>
    <xf numFmtId="0" fontId="17" fillId="0" borderId="24" xfId="0" applyFont="1" applyBorder="1" applyAlignment="1" applyProtection="1">
      <alignment horizontal="center"/>
      <protection hidden="1"/>
    </xf>
    <xf numFmtId="0" fontId="17" fillId="0" borderId="22" xfId="0" applyFont="1" applyBorder="1" applyProtection="1">
      <protection hidden="1"/>
    </xf>
    <xf numFmtId="0" fontId="4" fillId="0" borderId="11" xfId="0" applyFont="1" applyBorder="1" applyAlignment="1" applyProtection="1">
      <alignment horizontal="left"/>
      <protection hidden="1"/>
    </xf>
    <xf numFmtId="0" fontId="17" fillId="0" borderId="24" xfId="0" applyFont="1" applyBorder="1" applyAlignment="1" applyProtection="1">
      <alignment horizontal="center"/>
      <protection hidden="1"/>
    </xf>
    <xf numFmtId="0" fontId="4" fillId="0" borderId="0" xfId="0" applyFont="1" applyAlignment="1" applyProtection="1">
      <alignment horizontal="center"/>
      <protection hidden="1"/>
    </xf>
    <xf numFmtId="164" fontId="4" fillId="7" borderId="11" xfId="1" applyNumberFormat="1" applyFont="1" applyFill="1" applyBorder="1" applyAlignment="1" applyProtection="1">
      <alignment horizontal="center" vertical="center"/>
      <protection hidden="1"/>
    </xf>
    <xf numFmtId="164" fontId="4" fillId="0" borderId="35" xfId="1" applyNumberFormat="1" applyFont="1" applyBorder="1" applyAlignment="1" applyProtection="1">
      <alignment horizontal="center" vertical="center"/>
      <protection hidden="1"/>
    </xf>
    <xf numFmtId="164" fontId="4" fillId="0" borderId="36" xfId="1" applyNumberFormat="1" applyFont="1" applyBorder="1" applyAlignment="1" applyProtection="1">
      <alignment horizontal="center" vertical="center"/>
      <protection hidden="1"/>
    </xf>
    <xf numFmtId="164" fontId="4" fillId="6" borderId="36" xfId="1" applyNumberFormat="1" applyFont="1" applyFill="1" applyBorder="1" applyAlignment="1" applyProtection="1">
      <alignment horizontal="center" vertical="center"/>
      <protection hidden="1"/>
    </xf>
    <xf numFmtId="164" fontId="4" fillId="0" borderId="36" xfId="1" applyNumberFormat="1" applyFont="1" applyFill="1" applyBorder="1" applyAlignment="1" applyProtection="1">
      <alignment horizontal="center" vertical="center"/>
      <protection hidden="1"/>
    </xf>
    <xf numFmtId="164" fontId="4" fillId="6" borderId="37" xfId="1" applyNumberFormat="1" applyFont="1" applyFill="1" applyBorder="1" applyAlignment="1" applyProtection="1">
      <alignment horizontal="center" vertical="center"/>
      <protection hidden="1"/>
    </xf>
    <xf numFmtId="164" fontId="17" fillId="0" borderId="24" xfId="0" applyNumberFormat="1" applyFont="1" applyBorder="1" applyAlignment="1" applyProtection="1">
      <alignment horizontal="center" vertical="center"/>
      <protection hidden="1"/>
    </xf>
    <xf numFmtId="0" fontId="17" fillId="0" borderId="0" xfId="0" applyFont="1" applyAlignment="1" applyProtection="1">
      <alignment vertical="center"/>
      <protection hidden="1"/>
    </xf>
    <xf numFmtId="49" fontId="7" fillId="0" borderId="20" xfId="2" applyNumberFormat="1" applyFont="1" applyBorder="1" applyAlignment="1" applyProtection="1">
      <alignment horizontal="left" vertical="top"/>
      <protection hidden="1"/>
    </xf>
    <xf numFmtId="49" fontId="10" fillId="0" borderId="32" xfId="2" applyNumberFormat="1" applyFont="1" applyBorder="1" applyAlignment="1" applyProtection="1">
      <alignment horizontal="left" vertical="top" wrapText="1"/>
      <protection hidden="1"/>
    </xf>
    <xf numFmtId="49" fontId="10" fillId="0" borderId="19" xfId="2" applyNumberFormat="1" applyFont="1" applyBorder="1" applyAlignment="1" applyProtection="1">
      <alignment horizontal="left" vertical="top" wrapText="1"/>
      <protection hidden="1"/>
    </xf>
    <xf numFmtId="49" fontId="11" fillId="0" borderId="20" xfId="2" applyNumberFormat="1" applyFont="1" applyBorder="1" applyAlignment="1" applyProtection="1">
      <alignment vertical="top"/>
      <protection hidden="1"/>
    </xf>
    <xf numFmtId="49" fontId="10" fillId="0" borderId="39" xfId="2" applyNumberFormat="1" applyFont="1" applyBorder="1" applyAlignment="1" applyProtection="1">
      <alignment horizontal="left" vertical="top" wrapText="1"/>
      <protection hidden="1"/>
    </xf>
    <xf numFmtId="0" fontId="16" fillId="0" borderId="38" xfId="0" applyFont="1" applyBorder="1" applyAlignment="1" applyProtection="1">
      <alignment vertical="top"/>
      <protection hidden="1"/>
    </xf>
    <xf numFmtId="0" fontId="16" fillId="0" borderId="32" xfId="0" applyFont="1" applyBorder="1" applyAlignment="1" applyProtection="1">
      <alignment vertical="top"/>
      <protection hidden="1"/>
    </xf>
    <xf numFmtId="0" fontId="17" fillId="0" borderId="0" xfId="0" applyFont="1" applyAlignment="1" applyProtection="1">
      <alignment horizontal="center" vertical="center"/>
      <protection hidden="1"/>
    </xf>
    <xf numFmtId="164" fontId="17" fillId="0" borderId="0" xfId="0" applyNumberFormat="1" applyFont="1" applyAlignment="1" applyProtection="1">
      <alignment horizontal="center" vertical="center"/>
      <protection hidden="1"/>
    </xf>
    <xf numFmtId="49" fontId="7" fillId="0" borderId="38" xfId="2" applyNumberFormat="1" applyFont="1" applyBorder="1" applyAlignment="1" applyProtection="1">
      <alignment vertical="top"/>
      <protection hidden="1"/>
    </xf>
    <xf numFmtId="49" fontId="7" fillId="0" borderId="32" xfId="2" applyNumberFormat="1" applyFont="1" applyBorder="1" applyAlignment="1" applyProtection="1">
      <alignment vertical="top"/>
      <protection hidden="1"/>
    </xf>
    <xf numFmtId="49" fontId="7" fillId="0" borderId="19" xfId="2" applyNumberFormat="1" applyFont="1" applyBorder="1" applyAlignment="1" applyProtection="1">
      <alignment vertical="top"/>
      <protection hidden="1"/>
    </xf>
    <xf numFmtId="0" fontId="4" fillId="3" borderId="11" xfId="0" applyFont="1" applyFill="1" applyBorder="1" applyAlignment="1" applyProtection="1">
      <alignment horizontal="center"/>
      <protection locked="0" hidden="1"/>
    </xf>
    <xf numFmtId="0" fontId="17" fillId="0" borderId="22" xfId="0" applyFont="1" applyBorder="1" applyAlignment="1" applyProtection="1">
      <protection hidden="1"/>
    </xf>
    <xf numFmtId="0" fontId="4" fillId="0" borderId="15" xfId="0" applyFont="1" applyBorder="1" applyProtection="1">
      <protection hidden="1"/>
    </xf>
    <xf numFmtId="0" fontId="17" fillId="0" borderId="15" xfId="0" applyFont="1" applyBorder="1" applyAlignment="1" applyProtection="1">
      <protection hidden="1"/>
    </xf>
    <xf numFmtId="0" fontId="4" fillId="0" borderId="10" xfId="0" applyFont="1" applyBorder="1" applyAlignment="1" applyProtection="1">
      <alignment horizontal="left"/>
      <protection hidden="1"/>
    </xf>
    <xf numFmtId="0" fontId="4" fillId="0" borderId="8" xfId="0" applyFont="1" applyBorder="1" applyAlignment="1" applyProtection="1">
      <alignment horizontal="left"/>
      <protection hidden="1"/>
    </xf>
    <xf numFmtId="0" fontId="4" fillId="0" borderId="44" xfId="0" applyFont="1" applyBorder="1" applyAlignment="1" applyProtection="1">
      <alignment horizontal="left" vertical="center"/>
      <protection hidden="1"/>
    </xf>
    <xf numFmtId="0" fontId="4" fillId="0" borderId="22" xfId="0" applyFont="1" applyBorder="1" applyAlignment="1" applyProtection="1">
      <alignment horizontal="left" vertical="center"/>
      <protection hidden="1"/>
    </xf>
    <xf numFmtId="0" fontId="17" fillId="0" borderId="17" xfId="0" applyFont="1" applyBorder="1" applyAlignment="1" applyProtection="1">
      <alignment horizontal="center" vertical="center"/>
      <protection hidden="1"/>
    </xf>
    <xf numFmtId="0" fontId="17" fillId="0" borderId="22" xfId="0" applyFont="1" applyBorder="1" applyAlignment="1" applyProtection="1">
      <alignment horizontal="center" vertical="center"/>
      <protection hidden="1"/>
    </xf>
    <xf numFmtId="0" fontId="17" fillId="0" borderId="45" xfId="0" applyFont="1" applyBorder="1" applyAlignment="1" applyProtection="1">
      <alignment horizontal="center" vertical="center"/>
      <protection hidden="1"/>
    </xf>
    <xf numFmtId="0" fontId="17" fillId="0" borderId="46" xfId="0" applyFont="1" applyBorder="1" applyProtection="1">
      <protection hidden="1"/>
    </xf>
    <xf numFmtId="165" fontId="4" fillId="0" borderId="47" xfId="0" applyNumberFormat="1" applyFont="1" applyBorder="1" applyAlignment="1" applyProtection="1">
      <alignment horizontal="center"/>
      <protection hidden="1"/>
    </xf>
    <xf numFmtId="0" fontId="4" fillId="0" borderId="48" xfId="0" applyFont="1" applyBorder="1" applyProtection="1">
      <protection hidden="1"/>
    </xf>
    <xf numFmtId="165" fontId="4" fillId="3" borderId="36" xfId="0" applyNumberFormat="1" applyFont="1" applyFill="1" applyBorder="1" applyAlignment="1" applyProtection="1">
      <alignment horizontal="center"/>
      <protection hidden="1"/>
    </xf>
    <xf numFmtId="165" fontId="4" fillId="0" borderId="49" xfId="0" applyNumberFormat="1" applyFont="1" applyBorder="1" applyAlignment="1" applyProtection="1">
      <alignment horizontal="center"/>
      <protection hidden="1"/>
    </xf>
    <xf numFmtId="165" fontId="4" fillId="3" borderId="50" xfId="0" applyNumberFormat="1" applyFont="1" applyFill="1" applyBorder="1" applyAlignment="1" applyProtection="1">
      <alignment horizontal="center"/>
      <protection hidden="1"/>
    </xf>
    <xf numFmtId="0" fontId="4" fillId="0" borderId="51" xfId="0" applyFont="1" applyBorder="1" applyProtection="1">
      <protection hidden="1"/>
    </xf>
    <xf numFmtId="165" fontId="4" fillId="3" borderId="37" xfId="0" applyNumberFormat="1" applyFont="1" applyFill="1" applyBorder="1" applyAlignment="1" applyProtection="1">
      <alignment horizontal="center"/>
      <protection hidden="1"/>
    </xf>
    <xf numFmtId="0" fontId="17" fillId="0" borderId="48" xfId="0" applyFont="1" applyBorder="1" applyProtection="1">
      <protection hidden="1"/>
    </xf>
    <xf numFmtId="165" fontId="4" fillId="3" borderId="42" xfId="0" applyNumberFormat="1" applyFont="1" applyFill="1" applyBorder="1" applyAlignment="1" applyProtection="1">
      <alignment horizontal="center"/>
      <protection hidden="1"/>
    </xf>
    <xf numFmtId="0" fontId="17" fillId="0" borderId="48" xfId="0" applyFont="1" applyBorder="1" applyAlignment="1" applyProtection="1">
      <protection hidden="1"/>
    </xf>
    <xf numFmtId="165" fontId="4" fillId="0" borderId="52" xfId="0" applyNumberFormat="1" applyFont="1" applyBorder="1" applyAlignment="1" applyProtection="1">
      <alignment horizontal="center"/>
      <protection hidden="1"/>
    </xf>
    <xf numFmtId="0" fontId="17" fillId="0" borderId="25" xfId="0" applyFont="1" applyBorder="1" applyAlignment="1" applyProtection="1">
      <protection hidden="1"/>
    </xf>
    <xf numFmtId="165" fontId="4" fillId="0" borderId="53" xfId="0" applyNumberFormat="1" applyFont="1" applyBorder="1" applyAlignment="1" applyProtection="1">
      <alignment horizontal="center"/>
      <protection hidden="1"/>
    </xf>
    <xf numFmtId="0" fontId="17" fillId="0" borderId="44" xfId="0" applyFont="1" applyBorder="1" applyProtection="1">
      <protection hidden="1"/>
    </xf>
    <xf numFmtId="165" fontId="4" fillId="0" borderId="34" xfId="0" applyNumberFormat="1" applyFont="1" applyBorder="1" applyAlignment="1" applyProtection="1">
      <alignment horizontal="center"/>
      <protection hidden="1"/>
    </xf>
    <xf numFmtId="165" fontId="4" fillId="0" borderId="45" xfId="0" applyNumberFormat="1" applyFont="1" applyBorder="1" applyAlignment="1" applyProtection="1">
      <alignment horizontal="center"/>
      <protection hidden="1"/>
    </xf>
    <xf numFmtId="0" fontId="17" fillId="0" borderId="25" xfId="0" applyFont="1" applyBorder="1" applyProtection="1">
      <protection hidden="1"/>
    </xf>
    <xf numFmtId="165" fontId="4" fillId="0" borderId="42" xfId="0" applyNumberFormat="1" applyFont="1" applyBorder="1" applyAlignment="1" applyProtection="1">
      <alignment horizontal="center"/>
      <protection hidden="1"/>
    </xf>
    <xf numFmtId="165" fontId="4" fillId="0" borderId="41" xfId="0" applyNumberFormat="1" applyFont="1" applyBorder="1" applyAlignment="1" applyProtection="1">
      <alignment horizontal="center"/>
      <protection hidden="1"/>
    </xf>
    <xf numFmtId="0" fontId="25" fillId="0" borderId="55" xfId="0" applyFont="1" applyBorder="1" applyAlignment="1" applyProtection="1">
      <alignment horizontal="left" vertical="center"/>
      <protection hidden="1"/>
    </xf>
    <xf numFmtId="0" fontId="4" fillId="0" borderId="0" xfId="0" applyFont="1" applyFill="1" applyBorder="1" applyAlignment="1" applyProtection="1">
      <alignment horizontal="center"/>
      <protection hidden="1"/>
    </xf>
    <xf numFmtId="1" fontId="20" fillId="0" borderId="43" xfId="0" applyNumberFormat="1" applyFont="1" applyBorder="1" applyAlignment="1" applyProtection="1">
      <alignment horizontal="center"/>
      <protection hidden="1"/>
    </xf>
    <xf numFmtId="1" fontId="20" fillId="0" borderId="0" xfId="0" applyNumberFormat="1" applyFont="1" applyFill="1" applyBorder="1" applyAlignment="1" applyProtection="1">
      <alignment horizontal="center"/>
      <protection hidden="1"/>
    </xf>
    <xf numFmtId="0" fontId="4" fillId="0" borderId="0" xfId="0" applyFont="1" applyAlignment="1" applyProtection="1">
      <protection hidden="1"/>
    </xf>
    <xf numFmtId="0" fontId="4" fillId="0" borderId="43" xfId="0" applyFont="1" applyFill="1" applyBorder="1" applyAlignment="1" applyProtection="1">
      <alignment horizontal="left" vertical="center"/>
      <protection hidden="1"/>
    </xf>
    <xf numFmtId="0" fontId="18" fillId="0" borderId="0" xfId="0" applyFont="1" applyFill="1" applyBorder="1" applyAlignment="1" applyProtection="1">
      <alignment vertical="top" wrapText="1"/>
      <protection hidden="1"/>
    </xf>
    <xf numFmtId="0" fontId="18" fillId="0" borderId="2" xfId="0" applyFont="1" applyFill="1" applyBorder="1" applyAlignment="1" applyProtection="1">
      <alignment vertical="top" wrapText="1"/>
      <protection hidden="1"/>
    </xf>
    <xf numFmtId="0" fontId="19" fillId="0" borderId="0" xfId="0" applyFont="1" applyFill="1" applyBorder="1"/>
    <xf numFmtId="0" fontId="19" fillId="0" borderId="5" xfId="0" applyFont="1" applyFill="1" applyBorder="1"/>
    <xf numFmtId="165" fontId="4" fillId="0" borderId="3" xfId="0" applyNumberFormat="1" applyFont="1" applyBorder="1" applyAlignment="1" applyProtection="1">
      <alignment horizontal="center"/>
      <protection hidden="1"/>
    </xf>
    <xf numFmtId="0" fontId="4" fillId="0" borderId="0" xfId="0" applyFont="1" applyBorder="1" applyProtection="1">
      <protection hidden="1"/>
    </xf>
    <xf numFmtId="0" fontId="4" fillId="0" borderId="0" xfId="0" applyFont="1" applyBorder="1" applyAlignment="1" applyProtection="1">
      <protection hidden="1"/>
    </xf>
    <xf numFmtId="0" fontId="5" fillId="0" borderId="0" xfId="2" applyFont="1" applyBorder="1" applyAlignment="1" applyProtection="1">
      <alignment horizontal="right" vertical="center"/>
      <protection hidden="1"/>
    </xf>
    <xf numFmtId="1" fontId="20" fillId="0" borderId="40" xfId="0" applyNumberFormat="1" applyFont="1" applyBorder="1" applyAlignment="1" applyProtection="1">
      <alignment horizontal="center"/>
      <protection hidden="1"/>
    </xf>
    <xf numFmtId="1" fontId="20" fillId="0" borderId="6" xfId="0" applyNumberFormat="1" applyFont="1" applyFill="1" applyBorder="1" applyAlignment="1" applyProtection="1">
      <alignment horizontal="center"/>
      <protection hidden="1"/>
    </xf>
    <xf numFmtId="165" fontId="4" fillId="0" borderId="0" xfId="0" applyNumberFormat="1" applyFont="1" applyBorder="1" applyAlignment="1" applyProtection="1">
      <alignment horizontal="center"/>
      <protection hidden="1"/>
    </xf>
    <xf numFmtId="164" fontId="17" fillId="0" borderId="23" xfId="0" applyNumberFormat="1" applyFont="1" applyBorder="1" applyAlignment="1" applyProtection="1">
      <alignment horizontal="center"/>
      <protection hidden="1"/>
    </xf>
    <xf numFmtId="164" fontId="17" fillId="0" borderId="16" xfId="0" applyNumberFormat="1" applyFont="1" applyBorder="1" applyAlignment="1" applyProtection="1">
      <alignment horizontal="center"/>
      <protection hidden="1"/>
    </xf>
    <xf numFmtId="0" fontId="17" fillId="0" borderId="16" xfId="0" applyFont="1" applyBorder="1" applyAlignment="1" applyProtection="1">
      <alignment horizontal="center"/>
      <protection hidden="1"/>
    </xf>
    <xf numFmtId="0" fontId="17" fillId="0" borderId="24" xfId="0" applyFont="1" applyBorder="1" applyAlignment="1" applyProtection="1">
      <alignment horizontal="center"/>
      <protection hidden="1"/>
    </xf>
    <xf numFmtId="0" fontId="2" fillId="0" borderId="43"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5" xfId="0" applyFont="1" applyFill="1" applyBorder="1" applyAlignment="1" applyProtection="1">
      <alignment horizontal="left"/>
      <protection locked="0"/>
    </xf>
    <xf numFmtId="0" fontId="2" fillId="0" borderId="54"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2" fillId="0" borderId="4" xfId="0" applyFont="1" applyFill="1" applyBorder="1" applyAlignment="1" applyProtection="1">
      <alignment horizontal="left"/>
      <protection locked="0"/>
    </xf>
    <xf numFmtId="0" fontId="4" fillId="0" borderId="11" xfId="0" applyFont="1" applyBorder="1" applyAlignment="1" applyProtection="1">
      <alignment vertical="top"/>
      <protection hidden="1"/>
    </xf>
    <xf numFmtId="165" fontId="4" fillId="0" borderId="11" xfId="0" applyNumberFormat="1" applyFont="1" applyBorder="1" applyAlignment="1" applyProtection="1">
      <alignment horizontal="center" vertical="center"/>
      <protection hidden="1"/>
    </xf>
    <xf numFmtId="0" fontId="4" fillId="0" borderId="49" xfId="0" applyFont="1" applyBorder="1" applyAlignment="1" applyProtection="1">
      <alignment vertical="center"/>
      <protection hidden="1"/>
    </xf>
    <xf numFmtId="0" fontId="4" fillId="0" borderId="13" xfId="0" applyFont="1" applyBorder="1" applyAlignment="1" applyProtection="1">
      <alignment vertical="top"/>
      <protection hidden="1"/>
    </xf>
    <xf numFmtId="0" fontId="4" fillId="0" borderId="12" xfId="0" applyFont="1" applyBorder="1" applyAlignment="1" applyProtection="1">
      <alignment vertical="top"/>
      <protection hidden="1"/>
    </xf>
    <xf numFmtId="0" fontId="17" fillId="0" borderId="8" xfId="0" applyFont="1" applyBorder="1" applyAlignment="1" applyProtection="1">
      <alignment horizontal="left"/>
      <protection hidden="1"/>
    </xf>
    <xf numFmtId="0" fontId="24" fillId="7" borderId="1" xfId="0" applyFont="1" applyFill="1" applyBorder="1" applyAlignment="1" applyProtection="1">
      <alignment horizontal="center" vertical="center"/>
      <protection locked="0"/>
    </xf>
    <xf numFmtId="0" fontId="24" fillId="7" borderId="0" xfId="0" applyFont="1" applyFill="1" applyBorder="1" applyAlignment="1" applyProtection="1">
      <alignment horizontal="center" vertical="center"/>
      <protection locked="0"/>
    </xf>
    <xf numFmtId="0" fontId="24" fillId="7" borderId="6" xfId="0" applyFont="1" applyFill="1" applyBorder="1" applyAlignment="1" applyProtection="1">
      <alignment horizontal="center" vertical="center"/>
      <protection locked="0"/>
    </xf>
    <xf numFmtId="0" fontId="2" fillId="0" borderId="43" xfId="0" applyFont="1" applyFill="1" applyBorder="1" applyAlignment="1" applyProtection="1">
      <alignment horizontal="left"/>
      <protection locked="0" hidden="1"/>
    </xf>
    <xf numFmtId="0" fontId="2" fillId="0" borderId="0" xfId="0" applyFont="1" applyFill="1" applyBorder="1" applyAlignment="1" applyProtection="1">
      <alignment horizontal="left"/>
      <protection locked="0" hidden="1"/>
    </xf>
    <xf numFmtId="0" fontId="2" fillId="0" borderId="5" xfId="0" applyFont="1" applyFill="1" applyBorder="1" applyAlignment="1" applyProtection="1">
      <alignment horizontal="left"/>
      <protection locked="0" hidden="1"/>
    </xf>
    <xf numFmtId="0" fontId="2" fillId="0" borderId="54" xfId="0" applyFont="1" applyFill="1" applyBorder="1" applyAlignment="1" applyProtection="1">
      <alignment horizontal="left"/>
      <protection locked="0" hidden="1"/>
    </xf>
    <xf numFmtId="0" fontId="2" fillId="0" borderId="3" xfId="0" applyFont="1" applyFill="1" applyBorder="1" applyAlignment="1" applyProtection="1">
      <alignment horizontal="left"/>
      <protection locked="0" hidden="1"/>
    </xf>
    <xf numFmtId="0" fontId="2" fillId="0" borderId="4" xfId="0" applyFont="1" applyFill="1" applyBorder="1" applyAlignment="1" applyProtection="1">
      <alignment horizontal="left"/>
      <protection locked="0" hidden="1"/>
    </xf>
    <xf numFmtId="0" fontId="2" fillId="0" borderId="23"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4" fillId="0" borderId="10" xfId="0" applyFont="1" applyBorder="1" applyAlignment="1" applyProtection="1">
      <alignment horizontal="left" vertical="center"/>
      <protection hidden="1"/>
    </xf>
    <xf numFmtId="0" fontId="4" fillId="0" borderId="10" xfId="0" applyFont="1" applyBorder="1" applyAlignment="1" applyProtection="1">
      <alignment horizontal="center" vertical="center" wrapText="1"/>
      <protection hidden="1"/>
    </xf>
    <xf numFmtId="0" fontId="4" fillId="0" borderId="47" xfId="0" applyFont="1" applyBorder="1" applyAlignment="1" applyProtection="1">
      <alignment vertical="center" wrapText="1"/>
      <protection hidden="1"/>
    </xf>
    <xf numFmtId="0" fontId="17" fillId="0" borderId="43" xfId="0" applyFont="1" applyBorder="1" applyAlignment="1" applyProtection="1">
      <alignment horizontal="left" vertical="top" wrapText="1"/>
      <protection hidden="1"/>
    </xf>
    <xf numFmtId="0" fontId="17" fillId="0" borderId="0" xfId="0" applyFont="1" applyBorder="1" applyAlignment="1" applyProtection="1">
      <alignment horizontal="left" vertical="top" wrapText="1"/>
      <protection hidden="1"/>
    </xf>
    <xf numFmtId="0" fontId="17" fillId="0" borderId="5" xfId="0" applyFont="1" applyBorder="1" applyAlignment="1" applyProtection="1">
      <alignment horizontal="left" vertical="top" wrapText="1"/>
      <protection hidden="1"/>
    </xf>
    <xf numFmtId="0" fontId="17" fillId="0" borderId="54" xfId="0" applyFont="1" applyBorder="1" applyAlignment="1" applyProtection="1">
      <alignment horizontal="left" vertical="top" wrapText="1"/>
      <protection hidden="1"/>
    </xf>
    <xf numFmtId="0" fontId="17" fillId="0" borderId="3" xfId="0" applyFont="1" applyBorder="1" applyAlignment="1" applyProtection="1">
      <alignment horizontal="left" vertical="top" wrapText="1"/>
      <protection hidden="1"/>
    </xf>
    <xf numFmtId="0" fontId="17" fillId="0" borderId="4" xfId="0" applyFont="1" applyBorder="1" applyAlignment="1" applyProtection="1">
      <alignment horizontal="left" vertical="top" wrapText="1"/>
      <protection hidden="1"/>
    </xf>
    <xf numFmtId="14" fontId="13" fillId="0" borderId="9" xfId="2" applyNumberFormat="1" applyFont="1" applyBorder="1" applyAlignment="1" applyProtection="1">
      <alignment horizontal="center" vertical="top"/>
      <protection hidden="1"/>
    </xf>
    <xf numFmtId="0" fontId="13" fillId="0" borderId="41" xfId="2" applyFont="1" applyBorder="1" applyAlignment="1" applyProtection="1">
      <alignment horizontal="center" vertical="top"/>
      <protection hidden="1"/>
    </xf>
    <xf numFmtId="0" fontId="5" fillId="0" borderId="20" xfId="2" applyFont="1" applyBorder="1" applyAlignment="1" applyProtection="1">
      <alignment horizontal="center" vertical="center"/>
      <protection hidden="1"/>
    </xf>
    <xf numFmtId="0" fontId="5" fillId="0" borderId="32" xfId="2" applyFont="1" applyBorder="1" applyAlignment="1" applyProtection="1">
      <alignment horizontal="center" vertical="center"/>
      <protection hidden="1"/>
    </xf>
    <xf numFmtId="0" fontId="5" fillId="0" borderId="39" xfId="2" applyFont="1" applyBorder="1" applyAlignment="1" applyProtection="1">
      <alignment horizontal="center" vertical="center"/>
      <protection hidden="1"/>
    </xf>
    <xf numFmtId="0" fontId="12" fillId="0" borderId="9" xfId="2" applyFont="1" applyBorder="1" applyAlignment="1" applyProtection="1">
      <alignment horizontal="center" vertical="center" shrinkToFit="1"/>
      <protection hidden="1"/>
    </xf>
    <xf numFmtId="0" fontId="12" fillId="0" borderId="6" xfId="2" applyFont="1" applyBorder="1" applyAlignment="1" applyProtection="1">
      <alignment horizontal="center" vertical="center" shrinkToFit="1"/>
      <protection hidden="1"/>
    </xf>
    <xf numFmtId="0" fontId="12" fillId="0" borderId="7" xfId="2" applyFont="1" applyBorder="1" applyAlignment="1" applyProtection="1">
      <alignment horizontal="center" vertical="center" shrinkToFit="1"/>
      <protection hidden="1"/>
    </xf>
    <xf numFmtId="0" fontId="12" fillId="0" borderId="40" xfId="2" applyFont="1" applyBorder="1" applyAlignment="1" applyProtection="1">
      <alignment horizontal="left" vertical="top"/>
      <protection hidden="1"/>
    </xf>
    <xf numFmtId="0" fontId="12" fillId="0" borderId="6" xfId="2" applyFont="1" applyBorder="1" applyAlignment="1" applyProtection="1">
      <alignment horizontal="left" vertical="top"/>
      <protection hidden="1"/>
    </xf>
    <xf numFmtId="0" fontId="12" fillId="0" borderId="7" xfId="2" applyFont="1" applyBorder="1" applyAlignment="1" applyProtection="1">
      <alignment horizontal="left" vertical="top"/>
      <protection hidden="1"/>
    </xf>
    <xf numFmtId="164" fontId="4" fillId="0" borderId="11" xfId="0" applyNumberFormat="1" applyFont="1" applyBorder="1" applyAlignment="1" applyProtection="1">
      <alignment horizontal="center" vertical="center"/>
      <protection hidden="1"/>
    </xf>
    <xf numFmtId="164" fontId="4" fillId="0" borderId="49" xfId="0" applyNumberFormat="1" applyFont="1" applyBorder="1" applyAlignment="1" applyProtection="1">
      <alignment vertical="center"/>
      <protection hidden="1"/>
    </xf>
    <xf numFmtId="164" fontId="2" fillId="0" borderId="8" xfId="0" applyNumberFormat="1" applyFont="1" applyBorder="1" applyAlignment="1" applyProtection="1">
      <alignment horizontal="center" vertical="center"/>
      <protection hidden="1"/>
    </xf>
    <xf numFmtId="164" fontId="4" fillId="0" borderId="42" xfId="0" applyNumberFormat="1" applyFont="1" applyBorder="1" applyAlignment="1" applyProtection="1">
      <alignment vertical="center"/>
      <protection hidden="1"/>
    </xf>
    <xf numFmtId="164" fontId="4" fillId="0" borderId="11" xfId="0" applyNumberFormat="1" applyFont="1" applyBorder="1" applyAlignment="1" applyProtection="1">
      <alignment horizontal="center"/>
      <protection hidden="1"/>
    </xf>
  </cellXfs>
  <cellStyles count="3">
    <cellStyle name="Currency" xfId="1" builtinId="4"/>
    <cellStyle name="Normal" xfId="0" builtinId="0"/>
    <cellStyle name="Normal 2 3" xfId="2" xr:uid="{7CD9D69A-DFA3-4338-B923-1B1D7BBF2B34}"/>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absolute">
    <xdr:from>
      <xdr:col>15</xdr:col>
      <xdr:colOff>238125</xdr:colOff>
      <xdr:row>1</xdr:row>
      <xdr:rowOff>1907</xdr:rowOff>
    </xdr:from>
    <xdr:to>
      <xdr:col>20</xdr:col>
      <xdr:colOff>215264</xdr:colOff>
      <xdr:row>6</xdr:row>
      <xdr:rowOff>274321</xdr:rowOff>
    </xdr:to>
    <xdr:sp macro="" textlink="">
      <xdr:nvSpPr>
        <xdr:cNvPr id="2" name="TextBox 1">
          <a:extLst>
            <a:ext uri="{FF2B5EF4-FFF2-40B4-BE49-F238E27FC236}">
              <a16:creationId xmlns:a16="http://schemas.microsoft.com/office/drawing/2014/main" id="{D3858312-ED94-4D07-93F0-40BC400E98A9}"/>
            </a:ext>
          </a:extLst>
        </xdr:cNvPr>
        <xdr:cNvSpPr txBox="1"/>
      </xdr:nvSpPr>
      <xdr:spPr>
        <a:xfrm>
          <a:off x="9062085" y="161927"/>
          <a:ext cx="3147059" cy="1064894"/>
        </a:xfrm>
        <a:prstGeom prst="rect">
          <a:avLst/>
        </a:prstGeom>
        <a:solidFill>
          <a:srgbClr val="00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Only </a:t>
          </a:r>
          <a:r>
            <a:rPr lang="en-US" sz="1600" b="1"/>
            <a:t>"X"</a:t>
          </a:r>
          <a:r>
            <a:rPr lang="en-US" sz="1100"/>
            <a:t> the yellow box</a:t>
          </a:r>
          <a:r>
            <a:rPr lang="en-US" sz="1100" baseline="0"/>
            <a:t> if the utility is not included in the monthly rental payment. Once you have </a:t>
          </a:r>
          <a:r>
            <a:rPr lang="en-US" sz="1600" b="1" baseline="0"/>
            <a:t>"X"</a:t>
          </a:r>
          <a:r>
            <a:rPr lang="en-US" sz="1100" baseline="0"/>
            <a:t>ed all of the appropriate utilities, enter the number of bedrooms in the pink box at the bottom of the form and it will calculate the utility allowance for you so that you can enter it into the Tenant Rent Calculation worksheet.</a:t>
          </a:r>
          <a:endParaRPr 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238125</xdr:colOff>
      <xdr:row>1</xdr:row>
      <xdr:rowOff>1907</xdr:rowOff>
    </xdr:from>
    <xdr:to>
      <xdr:col>20</xdr:col>
      <xdr:colOff>215264</xdr:colOff>
      <xdr:row>6</xdr:row>
      <xdr:rowOff>274321</xdr:rowOff>
    </xdr:to>
    <xdr:sp macro="" textlink="">
      <xdr:nvSpPr>
        <xdr:cNvPr id="2" name="TextBox 1">
          <a:extLst>
            <a:ext uri="{FF2B5EF4-FFF2-40B4-BE49-F238E27FC236}">
              <a16:creationId xmlns:a16="http://schemas.microsoft.com/office/drawing/2014/main" id="{6017051B-F327-4686-A14A-E4B90084F78C}"/>
            </a:ext>
          </a:extLst>
        </xdr:cNvPr>
        <xdr:cNvSpPr txBox="1"/>
      </xdr:nvSpPr>
      <xdr:spPr>
        <a:xfrm>
          <a:off x="9043035" y="163832"/>
          <a:ext cx="3135629" cy="1072514"/>
        </a:xfrm>
        <a:prstGeom prst="rect">
          <a:avLst/>
        </a:prstGeom>
        <a:solidFill>
          <a:srgbClr val="00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Only </a:t>
          </a:r>
          <a:r>
            <a:rPr lang="en-US" sz="1600" b="1"/>
            <a:t>"X"</a:t>
          </a:r>
          <a:r>
            <a:rPr lang="en-US" sz="1100"/>
            <a:t> the yellow box</a:t>
          </a:r>
          <a:r>
            <a:rPr lang="en-US" sz="1100" baseline="0"/>
            <a:t> if the utility is not included in the monthly rental payment. Once you have </a:t>
          </a:r>
          <a:r>
            <a:rPr lang="en-US" sz="1600" b="1" baseline="0"/>
            <a:t>"X"</a:t>
          </a:r>
          <a:r>
            <a:rPr lang="en-US" sz="1100" baseline="0"/>
            <a:t>ed all of the appropriate utilities, enter the number of bedrooms in the pink box at the bottom of the form and it will calculate the utility allowance for you so that you can enter it into the Tenant Rent Calculation worksheet.</a:t>
          </a:r>
          <a:endParaRPr 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15</xdr:col>
      <xdr:colOff>238125</xdr:colOff>
      <xdr:row>1</xdr:row>
      <xdr:rowOff>1907</xdr:rowOff>
    </xdr:from>
    <xdr:to>
      <xdr:col>20</xdr:col>
      <xdr:colOff>215264</xdr:colOff>
      <xdr:row>6</xdr:row>
      <xdr:rowOff>274321</xdr:rowOff>
    </xdr:to>
    <xdr:sp macro="" textlink="">
      <xdr:nvSpPr>
        <xdr:cNvPr id="2" name="TextBox 1">
          <a:extLst>
            <a:ext uri="{FF2B5EF4-FFF2-40B4-BE49-F238E27FC236}">
              <a16:creationId xmlns:a16="http://schemas.microsoft.com/office/drawing/2014/main" id="{D9EAE2BE-6E35-445A-8A8A-FDC38B931456}"/>
            </a:ext>
          </a:extLst>
        </xdr:cNvPr>
        <xdr:cNvSpPr txBox="1"/>
      </xdr:nvSpPr>
      <xdr:spPr>
        <a:xfrm>
          <a:off x="9039225" y="163832"/>
          <a:ext cx="3139439" cy="1072514"/>
        </a:xfrm>
        <a:prstGeom prst="rect">
          <a:avLst/>
        </a:prstGeom>
        <a:solidFill>
          <a:srgbClr val="00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Only </a:t>
          </a:r>
          <a:r>
            <a:rPr lang="en-US" sz="1600" b="1"/>
            <a:t>"X"</a:t>
          </a:r>
          <a:r>
            <a:rPr lang="en-US" sz="1100"/>
            <a:t> the yellow box</a:t>
          </a:r>
          <a:r>
            <a:rPr lang="en-US" sz="1100" baseline="0"/>
            <a:t> if the utility is not included in the monthly rental payment. Once you have </a:t>
          </a:r>
          <a:r>
            <a:rPr lang="en-US" sz="1600" b="1" baseline="0"/>
            <a:t>"X"</a:t>
          </a:r>
          <a:r>
            <a:rPr lang="en-US" sz="1100" baseline="0"/>
            <a:t>ed all of the appropriate utilities, enter the number of bedrooms in the pink box at the bottom of the form and it will calculate the utility allowance for you so that you can enter it into the Tenant Rent Calculation worksheet.</a:t>
          </a:r>
          <a:endParaRPr lang="en-US"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RANT%20COMPLIANCE%20TEAM\Housing%20Department\Original%20HOUSING%20Intakes\CoC%20RRH%20Blank%20Packets%207-10-2017\Part%201%20and%202%20COC%20RRH%20Client%20Eligibility%209-8-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Housing Info"/>
      <sheetName val="HEAD OF HOUSEHOLD ENTRY"/>
      <sheetName val="Key"/>
      <sheetName val="Part I Coversheet"/>
      <sheetName val="SS Matrix filled out by client"/>
      <sheetName val="Surv Stmt of Need for Housing"/>
      <sheetName val="GROSS Income Calculation"/>
      <sheetName val="NET Income Calculation"/>
      <sheetName val="Rosenberg apt. "/>
      <sheetName val="Houston apt."/>
      <sheetName val="City of Pasadena"/>
      <sheetName val="Tenant Rent Calculation"/>
      <sheetName val="Rent Proportions Worksheet"/>
      <sheetName val="Staff Affidavit"/>
      <sheetName val="Vulnerability Scale"/>
      <sheetName val="PARTICIPANT ENTRY-1 per person"/>
      <sheetName val="NEW CHILD ENTRY"/>
      <sheetName val="CoC Self-Dec of Housing Status"/>
      <sheetName val="CoC RRH Participant Eligibility"/>
      <sheetName val="Budget sheet "/>
      <sheetName val="CoC RRH Goal Planner"/>
      <sheetName val="I I Wksht"/>
      <sheetName val="Career Development"/>
      <sheetName val="Counselor Referral"/>
      <sheetName val="Part II Coversheet"/>
      <sheetName val="Landlord Form"/>
      <sheetName val="Occupancy Agreement"/>
      <sheetName val="Unit Inspection"/>
      <sheetName val="Lead Screening"/>
      <sheetName val="Rent Reasonableness"/>
    </sheetNames>
    <sheetDataSet>
      <sheetData sheetId="0"/>
      <sheetData sheetId="1"/>
      <sheetData sheetId="2">
        <row r="9">
          <cell r="A9" t="str">
            <v>Client doesn't know</v>
          </cell>
        </row>
        <row r="10">
          <cell r="A10" t="str">
            <v>Client refused</v>
          </cell>
        </row>
        <row r="11">
          <cell r="A11" t="str">
            <v>Emergency shelter, including hotel or motel paid for with emergency shelter voucher</v>
          </cell>
        </row>
        <row r="12">
          <cell r="A12" t="str">
            <v>Foster care home or foster care group home</v>
          </cell>
        </row>
        <row r="13">
          <cell r="A13" t="str">
            <v>Hospital or other residential non-psychiatric medical facility</v>
          </cell>
        </row>
        <row r="14">
          <cell r="A14" t="str">
            <v>Hotel or motel paid for without emergency shelter voucher</v>
          </cell>
        </row>
        <row r="15">
          <cell r="A15" t="str">
            <v>Jail, prison, juvenile detention facility</v>
          </cell>
        </row>
        <row r="16">
          <cell r="A16" t="str">
            <v>Long-term care facility or nursing home</v>
          </cell>
        </row>
        <row r="17">
          <cell r="A17" t="str">
            <v>Other- please list below</v>
          </cell>
        </row>
        <row r="18">
          <cell r="A18" t="str">
            <v>Owned by client, no ongoing housing subsidy</v>
          </cell>
        </row>
        <row r="19">
          <cell r="A19" t="str">
            <v>Owned by client, with ongoing housing subsidy</v>
          </cell>
        </row>
        <row r="20">
          <cell r="A20" t="str">
            <v xml:space="preserve">Permanent housing for formerly homeless persons </v>
          </cell>
        </row>
        <row r="21">
          <cell r="A21" t="str">
            <v>Place not meant for human habitation</v>
          </cell>
        </row>
        <row r="22">
          <cell r="A22" t="str">
            <v>Psychiatric hospital or other psychiatric facility</v>
          </cell>
        </row>
        <row r="23">
          <cell r="A23" t="str">
            <v>Rental by client with other ongoing housing subsidy</v>
          </cell>
        </row>
        <row r="24">
          <cell r="A24" t="str">
            <v>Rental by client, no ongoing housing subsidy</v>
          </cell>
        </row>
        <row r="25">
          <cell r="A25" t="str">
            <v>Rental by client, with GPD TIP subsidy</v>
          </cell>
        </row>
        <row r="26">
          <cell r="A26" t="str">
            <v>Rental by client, with VASH subsidy</v>
          </cell>
        </row>
        <row r="27">
          <cell r="A27" t="str">
            <v>Residential project or halfway house with no homeless criteria</v>
          </cell>
        </row>
        <row r="28">
          <cell r="A28" t="str">
            <v>Safe Haven</v>
          </cell>
        </row>
        <row r="29">
          <cell r="A29" t="str">
            <v>Staying or living in a family member's room, apartment, or house</v>
          </cell>
        </row>
        <row r="30">
          <cell r="A30" t="str">
            <v>Staying or living in a friend's room, apartment, or house</v>
          </cell>
        </row>
        <row r="31">
          <cell r="A31" t="str">
            <v>Substance abuse treatment facility or detox center</v>
          </cell>
        </row>
        <row r="32">
          <cell r="A32" t="str">
            <v>Transitional housing for homeless (including homeless youth)</v>
          </cell>
        </row>
        <row r="62">
          <cell r="A62" t="str">
            <v>Am. Indian or Alaska Native</v>
          </cell>
        </row>
        <row r="63">
          <cell r="A63" t="str">
            <v>Asian</v>
          </cell>
        </row>
        <row r="64">
          <cell r="A64" t="str">
            <v>Black or African American</v>
          </cell>
        </row>
        <row r="65">
          <cell r="A65" t="str">
            <v>Client doesn't know</v>
          </cell>
        </row>
        <row r="66">
          <cell r="A66" t="str">
            <v>Client refused</v>
          </cell>
        </row>
        <row r="67">
          <cell r="A67" t="str">
            <v>Native Hawaiian or Other Pacific Isalander</v>
          </cell>
        </row>
        <row r="68">
          <cell r="A68" t="str">
            <v>White</v>
          </cell>
        </row>
        <row r="102">
          <cell r="A102" t="str">
            <v>0 (not homeless-Prevention only)</v>
          </cell>
        </row>
        <row r="103">
          <cell r="A103" t="str">
            <v>1 (homeless only this time)</v>
          </cell>
        </row>
        <row r="104">
          <cell r="A104">
            <v>2</v>
          </cell>
        </row>
        <row r="105">
          <cell r="A105">
            <v>3</v>
          </cell>
        </row>
        <row r="106">
          <cell r="A106" t="str">
            <v>4 or more</v>
          </cell>
        </row>
        <row r="107">
          <cell r="A107" t="str">
            <v>Client doesn't know</v>
          </cell>
        </row>
        <row r="108">
          <cell r="A108" t="str">
            <v>Client refused</v>
          </cell>
        </row>
        <row r="131">
          <cell r="A131" t="str">
            <v>Head of household's child</v>
          </cell>
        </row>
        <row r="132">
          <cell r="A132" t="str">
            <v xml:space="preserve">Head of household's other relation member </v>
          </cell>
        </row>
        <row r="133">
          <cell r="A133" t="str">
            <v>Head of household's spouse or partner</v>
          </cell>
        </row>
        <row r="134">
          <cell r="A134" t="str">
            <v>Other: non-relation member</v>
          </cell>
        </row>
        <row r="135">
          <cell r="A135" t="str">
            <v>Self (head of household)</v>
          </cell>
        </row>
        <row r="147">
          <cell r="A147" t="str">
            <v>Alcohol abuse</v>
          </cell>
        </row>
        <row r="148">
          <cell r="A148" t="str">
            <v>Drug abuse</v>
          </cell>
        </row>
        <row r="149">
          <cell r="A149" t="str">
            <v>Both alcohol and drug abuse</v>
          </cell>
        </row>
        <row r="150">
          <cell r="A150" t="str">
            <v>Client doesn't know</v>
          </cell>
        </row>
        <row r="151">
          <cell r="A151" t="str">
            <v>Client refused</v>
          </cell>
        </row>
        <row r="152">
          <cell r="A152" t="str">
            <v>No</v>
          </cell>
        </row>
        <row r="193">
          <cell r="A193" t="str">
            <v>Client doesn't know</v>
          </cell>
        </row>
        <row r="194">
          <cell r="A194" t="str">
            <v>Client refused</v>
          </cell>
        </row>
        <row r="195">
          <cell r="A195" t="str">
            <v>Emergency shelter, including hotel or motel paid for with emergency shelter voucher</v>
          </cell>
        </row>
        <row r="196">
          <cell r="A196" t="str">
            <v>Foster care home or foster care group home</v>
          </cell>
        </row>
        <row r="197">
          <cell r="A197" t="str">
            <v>Hospital or other residential non-psychiatric medical facility</v>
          </cell>
        </row>
        <row r="198">
          <cell r="A198" t="str">
            <v>Hotel or motel paid for without emergency shelter voucher</v>
          </cell>
        </row>
        <row r="199">
          <cell r="A199" t="str">
            <v>Interim housing</v>
          </cell>
        </row>
        <row r="200">
          <cell r="A200" t="str">
            <v>Jail, prison, juvenile detention facility</v>
          </cell>
        </row>
        <row r="201">
          <cell r="A201" t="str">
            <v>Long-term care facility or nursing home</v>
          </cell>
        </row>
        <row r="202">
          <cell r="A202" t="str">
            <v>Missing</v>
          </cell>
        </row>
        <row r="203">
          <cell r="A203" t="str">
            <v>Other- please list below</v>
          </cell>
        </row>
        <row r="204">
          <cell r="A204" t="str">
            <v>Owned by client, no ongoing housing subsidy</v>
          </cell>
        </row>
        <row r="205">
          <cell r="A205" t="str">
            <v>Owned by client, with ongoing housing subsidy</v>
          </cell>
        </row>
        <row r="206">
          <cell r="A206" t="str">
            <v xml:space="preserve">Permanent housing for formerly homeless persons </v>
          </cell>
        </row>
        <row r="207">
          <cell r="A207" t="str">
            <v>Place not meant for human habitation</v>
          </cell>
        </row>
        <row r="208">
          <cell r="A208" t="str">
            <v>Psychiatric hospital or other psychiatric facility</v>
          </cell>
        </row>
        <row r="209">
          <cell r="A209" t="str">
            <v>Rental by client with other ongoing housing subsidy</v>
          </cell>
        </row>
        <row r="210">
          <cell r="A210" t="str">
            <v>Rental by client, no ongoing housing subsidy</v>
          </cell>
        </row>
        <row r="211">
          <cell r="A211" t="str">
            <v>Rental by client, with GPD TIP subsidy</v>
          </cell>
        </row>
        <row r="212">
          <cell r="A212" t="str">
            <v>Rental by client, with VASH subsidy</v>
          </cell>
        </row>
        <row r="213">
          <cell r="A213" t="str">
            <v>Residential project or halfway house with no homeless criteria</v>
          </cell>
        </row>
        <row r="214">
          <cell r="A214" t="str">
            <v>Safe Haven</v>
          </cell>
        </row>
        <row r="215">
          <cell r="A215" t="str">
            <v>Staying or living in a family member's room, apartment, or house</v>
          </cell>
        </row>
        <row r="216">
          <cell r="A216" t="str">
            <v>Staying or living in a friend's room, apartment, or house</v>
          </cell>
        </row>
        <row r="217">
          <cell r="A217" t="str">
            <v>Substance abuse treatment facility or detox center</v>
          </cell>
        </row>
        <row r="218">
          <cell r="A218" t="str">
            <v>Transitional housing for homeless (including homeless youth)</v>
          </cell>
        </row>
        <row r="235">
          <cell r="A235" t="str">
            <v>Confirmed by prior evaluation or clinical records</v>
          </cell>
        </row>
        <row r="236">
          <cell r="A236" t="str">
            <v>Confirmed through assessment and clinical evaluation</v>
          </cell>
        </row>
        <row r="237">
          <cell r="A237" t="str">
            <v>Missing</v>
          </cell>
        </row>
        <row r="238">
          <cell r="A238" t="str">
            <v>Unconfirmed presumptive or self report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538D0-B323-4144-A6BD-7BD3FDA89865}">
  <sheetPr>
    <tabColor theme="0"/>
  </sheetPr>
  <dimension ref="A1:X52"/>
  <sheetViews>
    <sheetView topLeftCell="C28" zoomScale="125" zoomScaleNormal="125" workbookViewId="0">
      <selection activeCell="C43" sqref="C43:C45"/>
    </sheetView>
  </sheetViews>
  <sheetFormatPr defaultColWidth="9.140625" defaultRowHeight="12.75" x14ac:dyDescent="0.2"/>
  <cols>
    <col min="1" max="1" width="9.140625" style="7"/>
    <col min="2" max="2" width="15.7109375" style="7" customWidth="1"/>
    <col min="3" max="3" width="16.42578125" style="7" bestFit="1" customWidth="1"/>
    <col min="4" max="9" width="10.7109375" style="4" customWidth="1"/>
    <col min="10" max="10" width="9.7109375" style="4" hidden="1" customWidth="1"/>
    <col min="11" max="11" width="2.7109375" style="4" customWidth="1"/>
    <col min="12" max="12" width="9.140625" style="6" hidden="1" customWidth="1"/>
    <col min="13" max="13" width="9.140625" style="7" hidden="1" customWidth="1"/>
    <col min="14" max="14" width="11.85546875" style="7" customWidth="1"/>
    <col min="15" max="15" width="11.85546875" style="7" bestFit="1" customWidth="1"/>
    <col min="16" max="17" width="10" style="7" bestFit="1" customWidth="1"/>
    <col min="18" max="16384" width="9.140625" style="7"/>
  </cols>
  <sheetData>
    <row r="1" spans="2:24" ht="12.75" customHeight="1" x14ac:dyDescent="0.2">
      <c r="B1" s="1"/>
      <c r="C1" s="2"/>
      <c r="E1" s="3" t="s">
        <v>0</v>
      </c>
      <c r="I1" s="5" t="s">
        <v>1</v>
      </c>
      <c r="J1" s="5"/>
    </row>
    <row r="2" spans="2:24" ht="12.75" customHeight="1" x14ac:dyDescent="0.2">
      <c r="B2" s="1" t="s">
        <v>43</v>
      </c>
      <c r="C2" s="2"/>
      <c r="E2" s="3" t="s">
        <v>2</v>
      </c>
      <c r="I2" s="5" t="s">
        <v>42</v>
      </c>
      <c r="J2" s="5"/>
    </row>
    <row r="3" spans="2:24" ht="12.75" customHeight="1" x14ac:dyDescent="0.2">
      <c r="B3" s="88" t="s">
        <v>44</v>
      </c>
      <c r="C3" s="2"/>
      <c r="E3" s="8" t="s">
        <v>3</v>
      </c>
    </row>
    <row r="4" spans="2:24" ht="12.75" customHeight="1" x14ac:dyDescent="0.2">
      <c r="B4" s="1"/>
      <c r="C4" s="2"/>
      <c r="D4" s="8"/>
    </row>
    <row r="5" spans="2:24" ht="12.75" customHeight="1" thickBot="1" x14ac:dyDescent="0.25">
      <c r="B5" s="9" t="s">
        <v>45</v>
      </c>
      <c r="C5" s="2"/>
      <c r="D5" s="8"/>
    </row>
    <row r="6" spans="2:24" s="11" customFormat="1" ht="12" customHeight="1" x14ac:dyDescent="0.25">
      <c r="B6" s="98" t="s">
        <v>46</v>
      </c>
      <c r="C6" s="99"/>
      <c r="D6" s="100"/>
      <c r="E6" s="89" t="s">
        <v>40</v>
      </c>
      <c r="F6" s="90"/>
      <c r="G6" s="91"/>
      <c r="H6" s="92" t="s">
        <v>47</v>
      </c>
      <c r="I6" s="93"/>
      <c r="J6" s="10"/>
      <c r="K6" s="10"/>
      <c r="L6" s="10"/>
      <c r="M6" s="10"/>
      <c r="N6" s="10"/>
      <c r="O6" s="10"/>
      <c r="P6" s="10"/>
    </row>
    <row r="7" spans="2:24" s="15" customFormat="1" ht="24.95" customHeight="1" thickBot="1" x14ac:dyDescent="0.4">
      <c r="B7" s="194" t="s">
        <v>49</v>
      </c>
      <c r="C7" s="195"/>
      <c r="D7" s="196"/>
      <c r="E7" s="191" t="s">
        <v>48</v>
      </c>
      <c r="F7" s="192"/>
      <c r="G7" s="193"/>
      <c r="H7" s="186">
        <v>44044</v>
      </c>
      <c r="I7" s="187"/>
      <c r="J7" s="12"/>
      <c r="K7" s="13"/>
      <c r="L7" s="14"/>
      <c r="M7" s="13"/>
      <c r="N7" s="13"/>
      <c r="O7" s="13"/>
      <c r="P7" s="13"/>
    </row>
    <row r="8" spans="2:24" s="19" customFormat="1" ht="16.5" hidden="1" thickBot="1" x14ac:dyDescent="0.3">
      <c r="B8" s="94"/>
      <c r="C8" s="95"/>
      <c r="D8" s="188" t="s">
        <v>5</v>
      </c>
      <c r="E8" s="189"/>
      <c r="F8" s="189"/>
      <c r="G8" s="189"/>
      <c r="H8" s="189"/>
      <c r="I8" s="190"/>
      <c r="J8" s="16"/>
      <c r="K8" s="17"/>
      <c r="L8" s="18"/>
      <c r="M8" s="17"/>
      <c r="N8" s="17"/>
      <c r="O8" s="17"/>
      <c r="P8" s="17"/>
      <c r="Q8" s="17"/>
      <c r="R8" s="17"/>
      <c r="S8" s="17"/>
      <c r="T8" s="17"/>
      <c r="U8" s="17"/>
      <c r="V8" s="17"/>
      <c r="W8" s="17"/>
      <c r="X8" s="17"/>
    </row>
    <row r="9" spans="2:24" s="96" customFormat="1" ht="15" customHeight="1" thickBot="1" x14ac:dyDescent="0.3">
      <c r="B9" s="107" t="s">
        <v>4</v>
      </c>
      <c r="C9" s="108" t="s">
        <v>50</v>
      </c>
      <c r="D9" s="109" t="s">
        <v>6</v>
      </c>
      <c r="E9" s="110" t="s">
        <v>7</v>
      </c>
      <c r="F9" s="110" t="s">
        <v>8</v>
      </c>
      <c r="G9" s="110" t="s">
        <v>9</v>
      </c>
      <c r="H9" s="110" t="s">
        <v>10</v>
      </c>
      <c r="I9" s="111" t="s">
        <v>11</v>
      </c>
      <c r="L9" s="97"/>
    </row>
    <row r="10" spans="2:24" x14ac:dyDescent="0.2">
      <c r="B10" s="112" t="s">
        <v>12</v>
      </c>
      <c r="C10" s="105" t="s">
        <v>13</v>
      </c>
      <c r="D10" s="21">
        <v>10</v>
      </c>
      <c r="E10" s="22">
        <v>12</v>
      </c>
      <c r="F10" s="22">
        <v>12</v>
      </c>
      <c r="G10" s="22">
        <v>13</v>
      </c>
      <c r="H10" s="22">
        <v>14</v>
      </c>
      <c r="I10" s="113">
        <v>15</v>
      </c>
      <c r="J10" s="23"/>
      <c r="K10" s="30"/>
      <c r="L10" s="25" t="str">
        <f>IF(OR(K10="",$C$43=""),"$0.00",IF($C$43=0,D10,IF($C$43=1,E10,IF($C$43=2,F10,IF($C$43=3,G10,M10)))))</f>
        <v>$0.00</v>
      </c>
      <c r="M10" s="7" t="b">
        <f>IF(C43=4,H10,IF(C43=5,I10,IF(C43=6,#REF!,IF(C43=7,#REF!,IF(C43=8,#REF!)))))</f>
        <v>0</v>
      </c>
    </row>
    <row r="11" spans="2:24" x14ac:dyDescent="0.2">
      <c r="B11" s="114"/>
      <c r="C11" s="78" t="s">
        <v>14</v>
      </c>
      <c r="D11" s="26"/>
      <c r="E11" s="26"/>
      <c r="F11" s="26"/>
      <c r="G11" s="26"/>
      <c r="H11" s="26"/>
      <c r="I11" s="115"/>
      <c r="J11" s="23"/>
      <c r="K11" s="27"/>
      <c r="L11" s="25" t="str">
        <f>IF(OR(K11="",$C$43=""),"$0.00",IF($C$43=0,D11,IF($C$43=1,E11,IF($C$43=2,F11,IF($C$43=3,G11,M11)))))</f>
        <v>$0.00</v>
      </c>
      <c r="M11" s="7" t="b">
        <f>IF(C43=4,H11,IF(C43=5,I11,IF(C43=6,#REF!,IF(C43=7,#REF!,IF(C43=8,#REF!)))))</f>
        <v>0</v>
      </c>
    </row>
    <row r="12" spans="2:24" x14ac:dyDescent="0.2">
      <c r="B12" s="114"/>
      <c r="C12" s="78" t="s">
        <v>15</v>
      </c>
      <c r="D12" s="28">
        <v>13</v>
      </c>
      <c r="E12" s="29">
        <v>15</v>
      </c>
      <c r="F12" s="29">
        <v>18</v>
      </c>
      <c r="G12" s="29">
        <v>20</v>
      </c>
      <c r="H12" s="29">
        <v>23</v>
      </c>
      <c r="I12" s="116">
        <v>25</v>
      </c>
      <c r="J12" s="23"/>
      <c r="K12" s="30"/>
      <c r="L12" s="25" t="str">
        <f>IF(OR(K12="",C43=""),"$0.00",IF(C43=0,D12,IF(C43=1,E12,IF(C43=2,F12,IF(C43=3,G12,M12)))))</f>
        <v>$0.00</v>
      </c>
      <c r="M12" s="7" t="b">
        <f>IF(C43=4,H12,IF(C43=5,I12,IF(C43=6,#REF!,IF(C43=7,#REF!,IF(C43=8,#REF!)))))</f>
        <v>0</v>
      </c>
    </row>
    <row r="13" spans="2:24" x14ac:dyDescent="0.2">
      <c r="B13" s="114"/>
      <c r="C13" s="78" t="s">
        <v>16</v>
      </c>
      <c r="D13" s="31"/>
      <c r="E13" s="31"/>
      <c r="F13" s="31"/>
      <c r="G13" s="31"/>
      <c r="H13" s="31"/>
      <c r="I13" s="117"/>
      <c r="J13" s="23"/>
      <c r="K13" s="101"/>
      <c r="L13" s="25" t="str">
        <f>IF(OR(K13="",C43=""),"$0.00",IF(C43=0,D13,IF(C43=1,E13,IF(C43=2,F13,IF(C43=3,G13,M13)))))</f>
        <v>$0.00</v>
      </c>
      <c r="M13" s="7" t="b">
        <f>IF(C43=4,H13,IF(C43=5,I13,IF(C43=6,#REF!,IF(C43=7,#REF!,IF(C43=8,#REF!)))))</f>
        <v>0</v>
      </c>
    </row>
    <row r="14" spans="2:24" x14ac:dyDescent="0.2">
      <c r="B14" s="114"/>
      <c r="C14" s="105" t="s">
        <v>17</v>
      </c>
      <c r="D14" s="31"/>
      <c r="E14" s="31"/>
      <c r="F14" s="31"/>
      <c r="G14" s="31"/>
      <c r="H14" s="31"/>
      <c r="I14" s="117"/>
      <c r="J14" s="23"/>
      <c r="K14" s="27"/>
      <c r="L14" s="25"/>
    </row>
    <row r="15" spans="2:24" ht="13.5" thickBot="1" x14ac:dyDescent="0.25">
      <c r="B15" s="118"/>
      <c r="C15" s="106" t="s">
        <v>18</v>
      </c>
      <c r="D15" s="32"/>
      <c r="E15" s="32"/>
      <c r="F15" s="32"/>
      <c r="G15" s="32"/>
      <c r="H15" s="32"/>
      <c r="I15" s="119"/>
      <c r="J15" s="23"/>
      <c r="K15" s="27"/>
      <c r="L15" s="25"/>
    </row>
    <row r="16" spans="2:24" x14ac:dyDescent="0.2">
      <c r="B16" s="120" t="s">
        <v>19</v>
      </c>
      <c r="C16" s="105" t="s">
        <v>13</v>
      </c>
      <c r="D16" s="21">
        <v>2</v>
      </c>
      <c r="E16" s="22">
        <v>2</v>
      </c>
      <c r="F16" s="22">
        <v>3</v>
      </c>
      <c r="G16" s="22">
        <v>4</v>
      </c>
      <c r="H16" s="22">
        <v>5</v>
      </c>
      <c r="I16" s="113">
        <v>6</v>
      </c>
      <c r="J16" s="23"/>
      <c r="K16" s="30"/>
      <c r="L16" s="25" t="str">
        <f>IF(OR(K16="",C43=""),"$0.00",IF(C43=0,D16,IF(C43=1,E16,IF(C43=2,F16,IF(C43=3,G16,M16)))))</f>
        <v>$0.00</v>
      </c>
      <c r="M16" s="7" t="b">
        <f>IF(C43=4,H16,IF(C43=5,I16,IF(C43=6,#REF!,IF(C43=7,#REF!,IF(C43=8,#REF!)))))</f>
        <v>0</v>
      </c>
    </row>
    <row r="17" spans="2:17" x14ac:dyDescent="0.2">
      <c r="B17" s="114"/>
      <c r="C17" s="78" t="s">
        <v>14</v>
      </c>
      <c r="D17" s="26"/>
      <c r="E17" s="26"/>
      <c r="F17" s="26"/>
      <c r="G17" s="26"/>
      <c r="H17" s="26"/>
      <c r="I17" s="115"/>
      <c r="J17" s="23"/>
      <c r="K17" s="27"/>
      <c r="L17" s="25" t="str">
        <f>IF(OR(K17="",$C$43=""),"$0.00",IF($C$43=0,D17,IF($C$43=1,E17,IF($C$43=2,F17,IF($C$43=3,G17,M17)))))</f>
        <v>$0.00</v>
      </c>
      <c r="M17" s="7" t="b">
        <f>IF(C43=4,H17,IF(C43=5,I17,IF(C43=6,#REF!,IF(C43=7,#REF!,IF(C43=8,#REF!)))))</f>
        <v>0</v>
      </c>
    </row>
    <row r="18" spans="2:17" x14ac:dyDescent="0.2">
      <c r="B18" s="114"/>
      <c r="C18" s="78" t="s">
        <v>15</v>
      </c>
      <c r="D18" s="28">
        <v>5</v>
      </c>
      <c r="E18" s="29">
        <v>6</v>
      </c>
      <c r="F18" s="29">
        <v>9</v>
      </c>
      <c r="G18" s="29">
        <v>12</v>
      </c>
      <c r="H18" s="29">
        <v>14</v>
      </c>
      <c r="I18" s="116">
        <v>17</v>
      </c>
      <c r="J18" s="23"/>
      <c r="K18" s="30"/>
      <c r="L18" s="25" t="str">
        <f>IF(OR(K18="",C43=""),"$0.00",IF(C43=0,D18,IF(C43=1,E18,IF(C43=2,F18,IF(C43=3,G18,M18)))))</f>
        <v>$0.00</v>
      </c>
      <c r="M18" s="7" t="b">
        <f>IF(C43=4,H18,IF(C43=5,I18,IF(C43=6,#REF!,IF(C43=7,#REF!,IF(C43=8,#REF!)))))</f>
        <v>0</v>
      </c>
    </row>
    <row r="19" spans="2:17" ht="13.5" thickBot="1" x14ac:dyDescent="0.25">
      <c r="B19" s="118"/>
      <c r="C19" s="106" t="s">
        <v>18</v>
      </c>
      <c r="D19" s="33"/>
      <c r="E19" s="34"/>
      <c r="F19" s="33"/>
      <c r="G19" s="34"/>
      <c r="H19" s="34"/>
      <c r="I19" s="121"/>
      <c r="J19" s="23"/>
      <c r="K19" s="27"/>
      <c r="L19" s="25"/>
    </row>
    <row r="20" spans="2:17" ht="13.5" thickBot="1" x14ac:dyDescent="0.25">
      <c r="B20" s="122" t="s">
        <v>20</v>
      </c>
      <c r="C20" s="104"/>
      <c r="D20" s="35">
        <v>41</v>
      </c>
      <c r="E20" s="36">
        <v>45</v>
      </c>
      <c r="F20" s="37">
        <v>56</v>
      </c>
      <c r="G20" s="36">
        <v>68</v>
      </c>
      <c r="H20" s="36">
        <v>79</v>
      </c>
      <c r="I20" s="123">
        <v>91</v>
      </c>
      <c r="J20" s="23"/>
      <c r="K20" s="24"/>
      <c r="L20" s="25" t="str">
        <f>IF(OR(K20="",C43=""),"$0.00",IF(C43=0,D20,IF(C43=1,E20,IF(C43=2,F20,IF(C43=3,G20,M20)))))</f>
        <v>$0.00</v>
      </c>
      <c r="M20" s="7" t="b">
        <f>IF(C43=4,H20,IF(C43=5,I20,IF(C43=6,#REF!,IF(C43=7,#REF!,IF(C43=8,#REF!)))))</f>
        <v>0</v>
      </c>
    </row>
    <row r="21" spans="2:17" ht="13.5" thickBot="1" x14ac:dyDescent="0.25">
      <c r="B21" s="124" t="s">
        <v>21</v>
      </c>
      <c r="C21" s="102"/>
      <c r="D21" s="38">
        <v>16</v>
      </c>
      <c r="E21" s="39">
        <v>18</v>
      </c>
      <c r="F21" s="40">
        <v>32</v>
      </c>
      <c r="G21" s="39">
        <v>45</v>
      </c>
      <c r="H21" s="39">
        <v>58</v>
      </c>
      <c r="I21" s="125">
        <v>71</v>
      </c>
      <c r="J21" s="23"/>
      <c r="K21" s="24"/>
      <c r="L21" s="25" t="str">
        <f>IF(OR(K21="",C43=""),"$0.00",IF(C43=0,D21,IF(C43=1,E21,IF(C43=2,F21,IF(C43=3,G21,M21)))))</f>
        <v>$0.00</v>
      </c>
      <c r="M21" s="7" t="b">
        <f>IF(C43=4,H21,IF(C43=5,I21,IF(C43=6,#REF!,IF(C43=7,#REF!,IF(C43=8,#REF!)))))</f>
        <v>0</v>
      </c>
    </row>
    <row r="22" spans="2:17" x14ac:dyDescent="0.2">
      <c r="B22" s="126" t="s">
        <v>22</v>
      </c>
      <c r="C22" s="105" t="s">
        <v>13</v>
      </c>
      <c r="D22" s="21">
        <v>4</v>
      </c>
      <c r="E22" s="41">
        <v>6</v>
      </c>
      <c r="F22" s="41">
        <v>8</v>
      </c>
      <c r="G22" s="41">
        <v>10</v>
      </c>
      <c r="H22" s="41">
        <v>13</v>
      </c>
      <c r="I22" s="127">
        <v>15</v>
      </c>
      <c r="J22" s="23"/>
      <c r="K22" s="30"/>
      <c r="L22" s="25" t="str">
        <f>IF(OR(K22="",C43=""), "$0.00",IF(C43=0,D22,IF(C43=1,E22,IF(C43=2,F22,IF(C43=3,G22,M22)))))</f>
        <v>$0.00</v>
      </c>
      <c r="M22" s="7" t="b">
        <f>IF(C43=4,H22,IF(C43=5,I22,IF(C43=6,#REF!,IF(C43=7,#REF!,IF(C43=8,#REF!)))))</f>
        <v>0</v>
      </c>
    </row>
    <row r="23" spans="2:17" x14ac:dyDescent="0.2">
      <c r="B23" s="114"/>
      <c r="C23" s="78" t="s">
        <v>14</v>
      </c>
      <c r="D23" s="26"/>
      <c r="E23" s="26"/>
      <c r="F23" s="26"/>
      <c r="G23" s="26"/>
      <c r="H23" s="26"/>
      <c r="I23" s="115"/>
      <c r="J23" s="23"/>
      <c r="K23" s="27"/>
      <c r="L23" s="25" t="str">
        <f>IF(OR(K23="",$C$43=""), "$0.00",IF($C$43=0,D23,IF($C$43=1,E23,IF($C$43=2,F23,IF($C$43=3,G23,M23)))))</f>
        <v>$0.00</v>
      </c>
      <c r="M23" s="7" t="b">
        <f>IF(C43=4,H23,IF(C43=5,I23,IF(C43=6,#REF!,IF(C43=7,#REF!,IF(C43=8,#REF!)))))</f>
        <v>0</v>
      </c>
    </row>
    <row r="24" spans="2:17" x14ac:dyDescent="0.2">
      <c r="B24" s="114"/>
      <c r="C24" s="78" t="s">
        <v>15</v>
      </c>
      <c r="D24" s="28">
        <v>14</v>
      </c>
      <c r="E24" s="29">
        <v>17</v>
      </c>
      <c r="F24" s="29">
        <v>22</v>
      </c>
      <c r="G24" s="29">
        <v>26</v>
      </c>
      <c r="H24" s="29">
        <v>31</v>
      </c>
      <c r="I24" s="116">
        <v>36</v>
      </c>
      <c r="J24" s="23"/>
      <c r="K24" s="30"/>
      <c r="L24" s="25" t="str">
        <f>IF(OR(K24="",C43=""), "$0.00",IF(C43=0,D24,IF(C43=1,E24,IF(C43=2,F24,IF(C43=3,G24,M24)))))</f>
        <v>$0.00</v>
      </c>
      <c r="M24" s="7" t="b">
        <f>IF(C43=4,H24,IF(C43=5,I24,IF(C43=6,#REF!,IF(C43=7,#REF!,IF(C43=8,#REF!)))))</f>
        <v>0</v>
      </c>
    </row>
    <row r="25" spans="2:17" ht="13.5" thickBot="1" x14ac:dyDescent="0.25">
      <c r="B25" s="114"/>
      <c r="C25" s="106" t="s">
        <v>17</v>
      </c>
      <c r="D25" s="26"/>
      <c r="E25" s="26"/>
      <c r="F25" s="26"/>
      <c r="G25" s="26"/>
      <c r="H25" s="26"/>
      <c r="I25" s="115"/>
      <c r="J25" s="23"/>
      <c r="K25" s="42"/>
      <c r="L25" s="25"/>
    </row>
    <row r="26" spans="2:17" ht="13.5" thickBot="1" x14ac:dyDescent="0.25">
      <c r="B26" s="126" t="s">
        <v>23</v>
      </c>
      <c r="C26" s="77"/>
      <c r="D26" s="38">
        <v>20</v>
      </c>
      <c r="E26" s="43">
        <v>22</v>
      </c>
      <c r="F26" s="43">
        <v>31</v>
      </c>
      <c r="G26" s="43">
        <v>38</v>
      </c>
      <c r="H26" s="43">
        <v>46</v>
      </c>
      <c r="I26" s="128">
        <v>54</v>
      </c>
      <c r="J26" s="23"/>
      <c r="K26" s="24"/>
      <c r="L26" s="25" t="str">
        <f>IF(OR(K26="",C43=""), "$0.00",IF(C43=0,D26,IF(C43=1,E26,IF(C43=2,F26,IF(C43=3,G26,M26)))))</f>
        <v>$0.00</v>
      </c>
      <c r="M26" s="7" t="b">
        <f>IF(C43=4,H26,IF(C43=5,I26,IF(C43=6,#REF!,IF(C43=7,#REF!,IF(C43=8,#REF!)))))</f>
        <v>0</v>
      </c>
    </row>
    <row r="27" spans="2:17" ht="13.5" thickBot="1" x14ac:dyDescent="0.25">
      <c r="B27" s="129" t="s">
        <v>24</v>
      </c>
      <c r="C27" s="77"/>
      <c r="D27" s="38">
        <v>22</v>
      </c>
      <c r="E27" s="43">
        <v>24</v>
      </c>
      <c r="F27" s="43">
        <v>36</v>
      </c>
      <c r="G27" s="43">
        <v>49</v>
      </c>
      <c r="H27" s="43">
        <v>61</v>
      </c>
      <c r="I27" s="128">
        <v>74</v>
      </c>
      <c r="J27" s="23"/>
      <c r="K27" s="24"/>
      <c r="L27" s="25" t="str">
        <f>IF(OR(K27="",C43=""), "$0.00",IF(C43=0,D27,IF(C43=1,E27,IF(C43=2,F27,IF(C43=3,G27,M27)))))</f>
        <v>$0.00</v>
      </c>
      <c r="M27" s="7" t="b">
        <f>IF(C43=4,H27,IF(C43=5,I27,IF(C43=6,#REF!,IF(C43=7,#REF!,IF(C43=8,#REF!)))))</f>
        <v>0</v>
      </c>
    </row>
    <row r="28" spans="2:17" ht="13.5" thickBot="1" x14ac:dyDescent="0.25">
      <c r="B28" s="124" t="s">
        <v>25</v>
      </c>
      <c r="C28" s="102"/>
      <c r="D28" s="35"/>
      <c r="E28" s="44"/>
      <c r="F28" s="44"/>
      <c r="G28" s="44"/>
      <c r="H28" s="44"/>
      <c r="I28" s="130"/>
      <c r="J28" s="23"/>
      <c r="K28" s="27"/>
      <c r="L28" s="25" t="str">
        <f>IF(OR(K28="",C43=""), "$0.00",IF(C43=0,D28,IF(C43=1,E28,IF(C43=2,F28,IF(C43=3,G28,M28)))))</f>
        <v>$0.00</v>
      </c>
      <c r="M28" s="7" t="b">
        <f>IF(C43=4,H28,IF(C43=5,I28,IF(C43=6,#REF!,IF(C43=7,#REF!,IF(C43=8,#REF!)))))</f>
        <v>0</v>
      </c>
    </row>
    <row r="29" spans="2:17" ht="13.5" thickBot="1" x14ac:dyDescent="0.25">
      <c r="B29" s="120" t="s">
        <v>26</v>
      </c>
      <c r="C29" s="103"/>
      <c r="D29" s="35">
        <v>16</v>
      </c>
      <c r="E29" s="35">
        <v>16</v>
      </c>
      <c r="F29" s="35">
        <v>16</v>
      </c>
      <c r="G29" s="35">
        <v>16</v>
      </c>
      <c r="H29" s="35">
        <v>16</v>
      </c>
      <c r="I29" s="131">
        <v>16</v>
      </c>
      <c r="J29" s="23"/>
      <c r="K29" s="27" t="str">
        <f>IF(OR(K10="X",K16="X",K22="X"),"X","")</f>
        <v/>
      </c>
      <c r="L29" s="25">
        <f>IF(K29="X",16,0)</f>
        <v>0</v>
      </c>
      <c r="M29" s="7" t="b">
        <f>IF(C43=4,H29,IF(C43=5,I29,IF(C43=6,#REF!,IF(C43=7,#REF!,IF(C43=8,#REF!)))))</f>
        <v>0</v>
      </c>
    </row>
    <row r="30" spans="2:17" ht="13.5" thickBot="1" x14ac:dyDescent="0.25">
      <c r="B30" s="124" t="s">
        <v>51</v>
      </c>
      <c r="C30" s="102"/>
      <c r="D30" s="38">
        <v>11</v>
      </c>
      <c r="E30" s="43">
        <v>11</v>
      </c>
      <c r="F30" s="43">
        <v>11</v>
      </c>
      <c r="G30" s="43">
        <v>11</v>
      </c>
      <c r="H30" s="43">
        <v>11</v>
      </c>
      <c r="I30" s="128">
        <v>11</v>
      </c>
      <c r="J30" s="23"/>
      <c r="K30" s="30"/>
      <c r="L30" s="25" t="str">
        <f>IF(OR(K30="",C43=""), "$0.00",IF(C43=0,D30,IF(C43=1,E30,IF(C43=2,F30,IF(C43=3,G30,M30)))))</f>
        <v>$0.00</v>
      </c>
      <c r="M30" s="7" t="b">
        <f>IF(C43=4,H30,IF(C43=5,I30,IF(C43=6,#REF!,IF(C43=7,#REF!,IF(C43=8,#REF!)))))</f>
        <v>0</v>
      </c>
    </row>
    <row r="31" spans="2:17" ht="13.5" customHeight="1" thickBot="1" x14ac:dyDescent="0.3">
      <c r="B31" s="124" t="s">
        <v>27</v>
      </c>
      <c r="C31" s="102"/>
      <c r="D31" s="38">
        <v>12</v>
      </c>
      <c r="E31" s="43">
        <v>12</v>
      </c>
      <c r="F31" s="43">
        <v>12</v>
      </c>
      <c r="G31" s="43">
        <v>12</v>
      </c>
      <c r="H31" s="43">
        <v>12</v>
      </c>
      <c r="I31" s="128">
        <v>12</v>
      </c>
      <c r="J31" s="142"/>
      <c r="K31" s="30"/>
      <c r="L31" s="25" t="str">
        <f>IF(OR(K31="",C43=""), "$0.00",IF(C43=0,D31,IF(C43=1,E31,IF(C43=2,F31,IF(C43=3,G31,M31)))))</f>
        <v>$0.00</v>
      </c>
      <c r="M31" s="7" t="b">
        <f>IF(C43=4,H31,IF(C43=5,I31,IF(C43=6,#REF!,IF(C43=7,#REF!,IF(C43=8,#REF!)))))</f>
        <v>0</v>
      </c>
      <c r="N31" s="174" t="s">
        <v>28</v>
      </c>
      <c r="O31" s="175"/>
      <c r="P31" s="175"/>
      <c r="Q31" s="176"/>
    </row>
    <row r="32" spans="2:17" ht="15" customHeight="1" thickBot="1" x14ac:dyDescent="0.25">
      <c r="B32" s="180" t="s">
        <v>55</v>
      </c>
      <c r="C32" s="181"/>
      <c r="D32" s="181"/>
      <c r="E32" s="182"/>
      <c r="F32" s="177" t="s">
        <v>29</v>
      </c>
      <c r="G32" s="177"/>
      <c r="H32" s="178" t="s">
        <v>30</v>
      </c>
      <c r="I32" s="179"/>
      <c r="J32" s="23"/>
      <c r="K32" s="133"/>
      <c r="L32" s="25" t="str">
        <f>IF(OR(K32="",C43=""), "$0.00",IF(C43=0,#REF!,IF(C43=1,#REF!,IF(C43=2,#REF!,IF(C43=3,#REF!,M32)))))</f>
        <v>$0.00</v>
      </c>
      <c r="M32" s="7" t="b">
        <f>IF(C43=4,#REF!,IF(C43=5,#REF!,IF(C43=6,#REF!,IF(C43=7,#REF!,IF(C43=8,#REF!)))))</f>
        <v>0</v>
      </c>
      <c r="N32" s="46" t="s">
        <v>31</v>
      </c>
      <c r="O32" s="47" t="s">
        <v>32</v>
      </c>
      <c r="P32" s="48" t="s">
        <v>13</v>
      </c>
      <c r="Q32" s="76" t="s">
        <v>15</v>
      </c>
    </row>
    <row r="33" spans="1:17" ht="12.75" customHeight="1" x14ac:dyDescent="0.2">
      <c r="B33" s="183"/>
      <c r="C33" s="184"/>
      <c r="D33" s="184"/>
      <c r="E33" s="185"/>
      <c r="F33" s="159" t="s">
        <v>12</v>
      </c>
      <c r="G33" s="159"/>
      <c r="H33" s="160" t="str">
        <f>IF(K10&lt;&gt;"",L10,IF(K12&lt;&gt;"",L12,IF(K13&lt;&gt;"",L13,"$0.00")))</f>
        <v>$0.00</v>
      </c>
      <c r="I33" s="161"/>
      <c r="J33" s="45"/>
      <c r="N33" s="50"/>
      <c r="O33" s="51"/>
      <c r="P33" s="52">
        <f>IF($K10="X",$H33, 0)</f>
        <v>0</v>
      </c>
      <c r="Q33" s="82">
        <f>IF(OR(K12="X",K13="X"),H33,0)</f>
        <v>0</v>
      </c>
    </row>
    <row r="34" spans="1:17" ht="12.75" customHeight="1" x14ac:dyDescent="0.2">
      <c r="B34" s="137" t="s">
        <v>56</v>
      </c>
      <c r="C34" s="138"/>
      <c r="D34" s="138"/>
      <c r="E34" s="139"/>
      <c r="F34" s="163" t="s">
        <v>19</v>
      </c>
      <c r="G34" s="159"/>
      <c r="H34" s="160" t="str">
        <f>IF(K16&lt;&gt;"",L16,IF(K18&lt;&gt;"",L18, "$0.00"))</f>
        <v>$0.00</v>
      </c>
      <c r="I34" s="161"/>
      <c r="J34" s="49"/>
      <c r="N34" s="53"/>
      <c r="O34" s="54"/>
      <c r="P34" s="55">
        <f>IF($K16="X",$H34, 0)</f>
        <v>0</v>
      </c>
      <c r="Q34" s="83">
        <f>IF($K18="X",$H34,0)</f>
        <v>0</v>
      </c>
    </row>
    <row r="35" spans="1:17" ht="12.75" customHeight="1" x14ac:dyDescent="0.2">
      <c r="B35" s="168" t="s">
        <v>33</v>
      </c>
      <c r="C35" s="169"/>
      <c r="D35" s="169"/>
      <c r="E35" s="170"/>
      <c r="F35" s="159" t="s">
        <v>20</v>
      </c>
      <c r="G35" s="159"/>
      <c r="H35" s="160" t="str">
        <f>L20</f>
        <v>$0.00</v>
      </c>
      <c r="I35" s="161"/>
      <c r="J35" s="49"/>
      <c r="N35" s="53"/>
      <c r="O35" s="54"/>
      <c r="P35" s="56"/>
      <c r="Q35" s="83" t="str">
        <f>H35</f>
        <v>$0.00</v>
      </c>
    </row>
    <row r="36" spans="1:17" ht="12.75" customHeight="1" x14ac:dyDescent="0.2">
      <c r="B36" s="171"/>
      <c r="C36" s="172"/>
      <c r="D36" s="172"/>
      <c r="E36" s="173"/>
      <c r="F36" s="159" t="s">
        <v>21</v>
      </c>
      <c r="G36" s="159"/>
      <c r="H36" s="160" t="str">
        <f>L21</f>
        <v>$0.00</v>
      </c>
      <c r="I36" s="161"/>
      <c r="J36" s="49"/>
      <c r="N36" s="53"/>
      <c r="O36" s="54"/>
      <c r="P36" s="56"/>
      <c r="Q36" s="83" t="str">
        <f>H36</f>
        <v>$0.00</v>
      </c>
    </row>
    <row r="37" spans="1:17" ht="12.75" customHeight="1" x14ac:dyDescent="0.35">
      <c r="B37" s="137" t="s">
        <v>57</v>
      </c>
      <c r="C37" s="140"/>
      <c r="D37" s="140"/>
      <c r="E37" s="141"/>
      <c r="F37" s="163" t="s">
        <v>22</v>
      </c>
      <c r="G37" s="159"/>
      <c r="H37" s="160" t="str">
        <f>IF(K22&lt;&gt;"",L22,IF(K24&lt;&gt;"",L24, "$0.00"))</f>
        <v>$0.00</v>
      </c>
      <c r="I37" s="161"/>
      <c r="J37" s="49"/>
      <c r="N37" s="53"/>
      <c r="O37" s="54"/>
      <c r="P37" s="55">
        <f>IF($K22="X",$H37,0)</f>
        <v>0</v>
      </c>
      <c r="Q37" s="83">
        <f>IF($K24="X",$H37,0)</f>
        <v>0</v>
      </c>
    </row>
    <row r="38" spans="1:17" ht="12.75" customHeight="1" x14ac:dyDescent="0.2">
      <c r="B38" s="168" t="s">
        <v>34</v>
      </c>
      <c r="C38" s="169"/>
      <c r="D38" s="169"/>
      <c r="E38" s="170"/>
      <c r="F38" s="162" t="s">
        <v>23</v>
      </c>
      <c r="G38" s="163"/>
      <c r="H38" s="160" t="str">
        <f t="shared" ref="H38:H43" si="0">L26</f>
        <v>$0.00</v>
      </c>
      <c r="I38" s="161"/>
      <c r="J38" s="49"/>
      <c r="N38" s="57" t="str">
        <f>H38</f>
        <v>$0.00</v>
      </c>
      <c r="O38" s="54"/>
      <c r="P38" s="56"/>
      <c r="Q38" s="84"/>
    </row>
    <row r="39" spans="1:17" x14ac:dyDescent="0.2">
      <c r="B39" s="168"/>
      <c r="C39" s="169"/>
      <c r="D39" s="169"/>
      <c r="E39" s="170"/>
      <c r="F39" s="162" t="s">
        <v>35</v>
      </c>
      <c r="G39" s="163"/>
      <c r="H39" s="160" t="str">
        <f t="shared" si="0"/>
        <v>$0.00</v>
      </c>
      <c r="I39" s="161"/>
      <c r="J39" s="49"/>
      <c r="N39" s="57" t="str">
        <f>H39</f>
        <v>$0.00</v>
      </c>
      <c r="O39" s="54"/>
      <c r="P39" s="56"/>
      <c r="Q39" s="84"/>
    </row>
    <row r="40" spans="1:17" ht="12.75" customHeight="1" x14ac:dyDescent="0.2">
      <c r="B40" s="168"/>
      <c r="C40" s="169"/>
      <c r="D40" s="169"/>
      <c r="E40" s="170"/>
      <c r="F40" s="159" t="s">
        <v>36</v>
      </c>
      <c r="G40" s="159"/>
      <c r="H40" s="160" t="str">
        <f t="shared" si="0"/>
        <v>$0.00</v>
      </c>
      <c r="I40" s="161"/>
      <c r="J40" s="49"/>
      <c r="N40" s="53"/>
      <c r="O40" s="58" t="str">
        <f>H40</f>
        <v>$0.00</v>
      </c>
      <c r="P40" s="56"/>
      <c r="Q40" s="84"/>
    </row>
    <row r="41" spans="1:17" ht="12.75" customHeight="1" x14ac:dyDescent="0.2">
      <c r="B41" s="153" t="s">
        <v>37</v>
      </c>
      <c r="C41" s="154"/>
      <c r="D41" s="154"/>
      <c r="E41" s="155"/>
      <c r="F41" s="159" t="s">
        <v>54</v>
      </c>
      <c r="G41" s="159"/>
      <c r="H41" s="197">
        <f>L29</f>
        <v>0</v>
      </c>
      <c r="I41" s="198"/>
      <c r="J41" s="49"/>
      <c r="N41" s="53"/>
      <c r="O41" s="54"/>
      <c r="P41" s="81" t="str">
        <f>IF(K29="X",H41,"$0.00")</f>
        <v>$0.00</v>
      </c>
      <c r="Q41" s="84"/>
    </row>
    <row r="42" spans="1:17" ht="12.75" customHeight="1" x14ac:dyDescent="0.2">
      <c r="B42" s="156"/>
      <c r="C42" s="157"/>
      <c r="D42" s="157"/>
      <c r="E42" s="158"/>
      <c r="F42" s="159" t="s">
        <v>41</v>
      </c>
      <c r="G42" s="159"/>
      <c r="H42" s="160" t="str">
        <f t="shared" si="0"/>
        <v>$0.00</v>
      </c>
      <c r="I42" s="161"/>
      <c r="J42" s="49"/>
      <c r="N42" s="53"/>
      <c r="O42" s="56"/>
      <c r="P42" s="201" t="str">
        <f>IF(K16="X",H42,"$0.00")</f>
        <v>$0.00</v>
      </c>
      <c r="Q42" s="59" t="str">
        <f>IF(K18="X",H42,"$0.00")</f>
        <v>$0.00</v>
      </c>
    </row>
    <row r="43" spans="1:17" ht="12.75" customHeight="1" x14ac:dyDescent="0.2">
      <c r="B43" s="132" t="s">
        <v>38</v>
      </c>
      <c r="C43" s="165"/>
      <c r="D43" s="133"/>
      <c r="E43" s="60"/>
      <c r="F43" s="159" t="s">
        <v>27</v>
      </c>
      <c r="G43" s="159"/>
      <c r="H43" s="160" t="str">
        <f t="shared" si="0"/>
        <v>$0.00</v>
      </c>
      <c r="I43" s="161"/>
      <c r="J43" s="49"/>
      <c r="N43" s="53"/>
      <c r="O43" s="54"/>
      <c r="P43" s="56"/>
      <c r="Q43" s="85" t="str">
        <f>H43</f>
        <v>$0.00</v>
      </c>
    </row>
    <row r="44" spans="1:17" ht="15" customHeight="1" thickBot="1" x14ac:dyDescent="0.4">
      <c r="B44" s="134"/>
      <c r="C44" s="166"/>
      <c r="D44" s="135"/>
      <c r="E44" s="135"/>
      <c r="F44" s="162"/>
      <c r="G44" s="163"/>
      <c r="H44" s="160"/>
      <c r="I44" s="161"/>
      <c r="J44" s="49"/>
      <c r="N44" s="61"/>
      <c r="O44" s="62"/>
      <c r="P44" s="63"/>
      <c r="Q44" s="86"/>
    </row>
    <row r="45" spans="1:17" ht="12.75" customHeight="1" thickBot="1" x14ac:dyDescent="0.4">
      <c r="B45" s="146"/>
      <c r="C45" s="167"/>
      <c r="D45" s="147"/>
      <c r="E45" s="147"/>
      <c r="F45" s="164" t="s">
        <v>39</v>
      </c>
      <c r="G45" s="164"/>
      <c r="H45" s="199">
        <f>SUM(H33:I44)</f>
        <v>0</v>
      </c>
      <c r="I45" s="200"/>
      <c r="J45" s="49"/>
      <c r="N45" s="64">
        <f>SUM(N33:N44)</f>
        <v>0</v>
      </c>
      <c r="O45" s="65">
        <f>SUM(O33:O44)</f>
        <v>0</v>
      </c>
      <c r="P45" s="66">
        <f>SUM(P33:P44)</f>
        <v>0</v>
      </c>
      <c r="Q45" s="87">
        <f>SUM(Q33:Q44)</f>
        <v>0</v>
      </c>
    </row>
    <row r="46" spans="1:17" ht="15.75" customHeight="1" thickBot="1" x14ac:dyDescent="0.25">
      <c r="A46" s="143"/>
      <c r="B46" s="143"/>
      <c r="C46" s="143"/>
      <c r="D46" s="143"/>
      <c r="E46" s="143"/>
      <c r="F46" s="143"/>
      <c r="G46" s="143"/>
      <c r="H46" s="143"/>
      <c r="I46" s="143"/>
      <c r="J46" s="49"/>
      <c r="N46" s="149">
        <f>SUM(N45:Q45)</f>
        <v>0</v>
      </c>
      <c r="O46" s="150"/>
      <c r="P46" s="151"/>
      <c r="Q46" s="152"/>
    </row>
    <row r="47" spans="1:17" ht="13.5" thickBot="1" x14ac:dyDescent="0.25">
      <c r="A47" s="143"/>
      <c r="B47" s="143"/>
      <c r="C47" s="143"/>
      <c r="D47" s="143"/>
      <c r="E47" s="143"/>
      <c r="F47" s="143"/>
      <c r="G47" s="143"/>
      <c r="H47" s="143"/>
      <c r="I47" s="145" t="s">
        <v>52</v>
      </c>
      <c r="J47" s="67"/>
    </row>
    <row r="48" spans="1:17" x14ac:dyDescent="0.2">
      <c r="B48" s="143"/>
      <c r="C48" s="143"/>
      <c r="D48" s="144"/>
      <c r="E48" s="144"/>
      <c r="F48" s="70" t="s">
        <v>31</v>
      </c>
      <c r="G48" s="71" t="s">
        <v>32</v>
      </c>
      <c r="H48" s="71" t="s">
        <v>13</v>
      </c>
      <c r="I48" s="72" t="s">
        <v>15</v>
      </c>
      <c r="J48" s="67"/>
    </row>
    <row r="49" spans="1:24" ht="15.75" thickBot="1" x14ac:dyDescent="0.3">
      <c r="F49" s="73">
        <f>N45</f>
        <v>0</v>
      </c>
      <c r="G49" s="74">
        <f>O45</f>
        <v>0</v>
      </c>
      <c r="H49" s="74">
        <f>P45</f>
        <v>0</v>
      </c>
      <c r="I49" s="75">
        <f>Q45</f>
        <v>0</v>
      </c>
      <c r="J49" s="7"/>
      <c r="K49" s="68"/>
      <c r="L49" s="69"/>
      <c r="M49" s="68"/>
      <c r="N49" s="68"/>
    </row>
    <row r="50" spans="1:24" x14ac:dyDescent="0.2">
      <c r="F50" s="7"/>
      <c r="G50" s="7"/>
      <c r="H50" s="7"/>
      <c r="I50" s="7"/>
      <c r="J50" s="20"/>
    </row>
    <row r="51" spans="1:24" s="4" customFormat="1" x14ac:dyDescent="0.2">
      <c r="A51" s="7"/>
      <c r="B51" s="7"/>
      <c r="C51" s="7"/>
      <c r="J51" s="7"/>
      <c r="L51" s="6"/>
      <c r="M51" s="7"/>
      <c r="S51" s="7"/>
      <c r="T51" s="7"/>
      <c r="U51" s="7"/>
      <c r="V51" s="7"/>
      <c r="W51" s="7"/>
      <c r="X51" s="7"/>
    </row>
    <row r="52" spans="1:24" x14ac:dyDescent="0.2">
      <c r="D52" s="7"/>
      <c r="E52" s="7"/>
      <c r="F52" s="7"/>
      <c r="G52" s="7"/>
      <c r="H52" s="7"/>
      <c r="I52" s="7"/>
    </row>
  </sheetData>
  <sheetProtection sheet="1" objects="1" scenarios="1" selectLockedCells="1"/>
  <mergeCells count="39">
    <mergeCell ref="B32:E33"/>
    <mergeCell ref="H7:I7"/>
    <mergeCell ref="D8:I8"/>
    <mergeCell ref="E7:G7"/>
    <mergeCell ref="B7:D7"/>
    <mergeCell ref="F37:G37"/>
    <mergeCell ref="H37:I37"/>
    <mergeCell ref="N31:Q31"/>
    <mergeCell ref="F32:G32"/>
    <mergeCell ref="H32:I32"/>
    <mergeCell ref="F33:G33"/>
    <mergeCell ref="H33:I33"/>
    <mergeCell ref="F34:G34"/>
    <mergeCell ref="H34:I34"/>
    <mergeCell ref="B35:E36"/>
    <mergeCell ref="F35:G35"/>
    <mergeCell ref="H35:I35"/>
    <mergeCell ref="F36:G36"/>
    <mergeCell ref="H36:I36"/>
    <mergeCell ref="B38:E40"/>
    <mergeCell ref="F38:G38"/>
    <mergeCell ref="H38:I38"/>
    <mergeCell ref="F39:G39"/>
    <mergeCell ref="H39:I39"/>
    <mergeCell ref="F40:G40"/>
    <mergeCell ref="H40:I40"/>
    <mergeCell ref="N46:Q46"/>
    <mergeCell ref="B41:E42"/>
    <mergeCell ref="F41:G41"/>
    <mergeCell ref="H41:I41"/>
    <mergeCell ref="F42:G42"/>
    <mergeCell ref="H42:I42"/>
    <mergeCell ref="F43:G43"/>
    <mergeCell ref="H43:I43"/>
    <mergeCell ref="F44:G44"/>
    <mergeCell ref="H44:I44"/>
    <mergeCell ref="F45:G45"/>
    <mergeCell ref="H45:I45"/>
    <mergeCell ref="C43:C45"/>
  </mergeCells>
  <printOptions horizontalCentered="1"/>
  <pageMargins left="0.25" right="0.25" top="0.5" bottom="0.25" header="0" footer="0"/>
  <pageSetup scale="88" orientation="portrait" horizontalDpi="300" verticalDpi="300" r:id="rId1"/>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71A7F-338B-4BCB-A36A-31F38DE26F59}">
  <sheetPr>
    <tabColor theme="0"/>
  </sheetPr>
  <dimension ref="A1:X51"/>
  <sheetViews>
    <sheetView topLeftCell="A13" zoomScale="125" zoomScaleNormal="125" workbookViewId="0">
      <selection activeCell="K21" sqref="K21"/>
    </sheetView>
  </sheetViews>
  <sheetFormatPr defaultColWidth="9.140625" defaultRowHeight="12.75" x14ac:dyDescent="0.2"/>
  <cols>
    <col min="1" max="1" width="9.140625" style="7"/>
    <col min="2" max="2" width="15.7109375" style="7" customWidth="1"/>
    <col min="3" max="3" width="16.42578125" style="7" bestFit="1" customWidth="1"/>
    <col min="4" max="9" width="10.7109375" style="80" customWidth="1"/>
    <col min="10" max="10" width="9.7109375" style="80" hidden="1" customWidth="1"/>
    <col min="11" max="11" width="2.7109375" style="80" customWidth="1"/>
    <col min="12" max="12" width="9.140625" style="6" hidden="1" customWidth="1"/>
    <col min="13" max="13" width="9.140625" style="7" hidden="1" customWidth="1"/>
    <col min="14" max="14" width="11.85546875" style="7" customWidth="1"/>
    <col min="15" max="15" width="11.85546875" style="7" bestFit="1" customWidth="1"/>
    <col min="16" max="17" width="10" style="7" bestFit="1" customWidth="1"/>
    <col min="18" max="16384" width="9.140625" style="7"/>
  </cols>
  <sheetData>
    <row r="1" spans="2:24" ht="12.75" customHeight="1" x14ac:dyDescent="0.2">
      <c r="B1" s="1"/>
      <c r="C1" s="2"/>
      <c r="E1" s="3" t="s">
        <v>0</v>
      </c>
      <c r="I1" s="5" t="s">
        <v>1</v>
      </c>
      <c r="J1" s="5"/>
    </row>
    <row r="2" spans="2:24" ht="12.75" customHeight="1" x14ac:dyDescent="0.2">
      <c r="B2" s="1" t="s">
        <v>43</v>
      </c>
      <c r="C2" s="2"/>
      <c r="E2" s="3" t="s">
        <v>2</v>
      </c>
      <c r="I2" s="5" t="s">
        <v>42</v>
      </c>
      <c r="J2" s="5"/>
    </row>
    <row r="3" spans="2:24" ht="12.75" customHeight="1" x14ac:dyDescent="0.2">
      <c r="B3" s="88" t="s">
        <v>44</v>
      </c>
      <c r="C3" s="2"/>
      <c r="E3" s="8" t="s">
        <v>3</v>
      </c>
    </row>
    <row r="4" spans="2:24" ht="12.75" customHeight="1" x14ac:dyDescent="0.2">
      <c r="B4" s="1"/>
      <c r="C4" s="2"/>
      <c r="D4" s="8"/>
    </row>
    <row r="5" spans="2:24" ht="12.75" customHeight="1" thickBot="1" x14ac:dyDescent="0.25">
      <c r="B5" s="9" t="s">
        <v>45</v>
      </c>
      <c r="C5" s="2"/>
      <c r="D5" s="8"/>
    </row>
    <row r="6" spans="2:24" s="11" customFormat="1" ht="12" customHeight="1" x14ac:dyDescent="0.25">
      <c r="B6" s="98" t="s">
        <v>46</v>
      </c>
      <c r="C6" s="99"/>
      <c r="D6" s="100"/>
      <c r="E6" s="89" t="s">
        <v>40</v>
      </c>
      <c r="F6" s="90"/>
      <c r="G6" s="91"/>
      <c r="H6" s="92" t="s">
        <v>47</v>
      </c>
      <c r="I6" s="93"/>
      <c r="J6" s="10"/>
      <c r="K6" s="10"/>
      <c r="L6" s="10"/>
      <c r="M6" s="10"/>
      <c r="N6" s="10"/>
      <c r="O6" s="10"/>
      <c r="P6" s="10"/>
    </row>
    <row r="7" spans="2:24" s="15" customFormat="1" ht="24.95" customHeight="1" thickBot="1" x14ac:dyDescent="0.4">
      <c r="B7" s="194" t="s">
        <v>49</v>
      </c>
      <c r="C7" s="195"/>
      <c r="D7" s="196"/>
      <c r="E7" s="191" t="s">
        <v>53</v>
      </c>
      <c r="F7" s="192"/>
      <c r="G7" s="193"/>
      <c r="H7" s="186">
        <v>44044</v>
      </c>
      <c r="I7" s="187"/>
      <c r="J7" s="12"/>
      <c r="K7" s="13"/>
      <c r="L7" s="14"/>
      <c r="M7" s="13"/>
      <c r="N7" s="13"/>
      <c r="O7" s="13"/>
      <c r="P7" s="13"/>
    </row>
    <row r="8" spans="2:24" s="19" customFormat="1" ht="16.5" hidden="1" thickBot="1" x14ac:dyDescent="0.3">
      <c r="B8" s="94"/>
      <c r="C8" s="95"/>
      <c r="D8" s="188" t="s">
        <v>5</v>
      </c>
      <c r="E8" s="189"/>
      <c r="F8" s="189"/>
      <c r="G8" s="189"/>
      <c r="H8" s="189"/>
      <c r="I8" s="190"/>
      <c r="J8" s="16"/>
      <c r="K8" s="17"/>
      <c r="L8" s="18"/>
      <c r="M8" s="17"/>
      <c r="N8" s="17"/>
      <c r="O8" s="17"/>
      <c r="P8" s="17"/>
      <c r="Q8" s="17"/>
      <c r="R8" s="17"/>
      <c r="S8" s="17"/>
      <c r="T8" s="17"/>
      <c r="U8" s="17"/>
      <c r="V8" s="17"/>
      <c r="W8" s="17"/>
      <c r="X8" s="17"/>
    </row>
    <row r="9" spans="2:24" s="96" customFormat="1" ht="15" customHeight="1" thickBot="1" x14ac:dyDescent="0.3">
      <c r="B9" s="107" t="s">
        <v>4</v>
      </c>
      <c r="C9" s="108" t="s">
        <v>50</v>
      </c>
      <c r="D9" s="109" t="s">
        <v>6</v>
      </c>
      <c r="E9" s="110" t="s">
        <v>7</v>
      </c>
      <c r="F9" s="110" t="s">
        <v>8</v>
      </c>
      <c r="G9" s="110" t="s">
        <v>9</v>
      </c>
      <c r="H9" s="110" t="s">
        <v>10</v>
      </c>
      <c r="I9" s="111" t="s">
        <v>11</v>
      </c>
      <c r="L9" s="97"/>
    </row>
    <row r="10" spans="2:24" x14ac:dyDescent="0.2">
      <c r="B10" s="112" t="s">
        <v>12</v>
      </c>
      <c r="C10" s="105" t="s">
        <v>13</v>
      </c>
      <c r="D10" s="21">
        <v>10</v>
      </c>
      <c r="E10" s="22">
        <v>12</v>
      </c>
      <c r="F10" s="22">
        <v>13</v>
      </c>
      <c r="G10" s="22">
        <v>13</v>
      </c>
      <c r="H10" s="22">
        <v>15</v>
      </c>
      <c r="I10" s="113">
        <v>15</v>
      </c>
      <c r="J10" s="23"/>
      <c r="K10" s="30"/>
      <c r="L10" s="25" t="str">
        <f>IF(OR(K10="",$C$43=""),"$0.00",IF($C$43=0,D10,IF($C$43=1,E10,IF($C$43=2,F10,IF($C$43=3,G10,M10)))))</f>
        <v>$0.00</v>
      </c>
      <c r="M10" s="7" t="b">
        <f>IF(C43=4,H10,IF(C43=5,I10,IF(C43=6,#REF!,IF(C43=7,#REF!,IF(C43=8,#REF!)))))</f>
        <v>0</v>
      </c>
    </row>
    <row r="11" spans="2:24" x14ac:dyDescent="0.2">
      <c r="B11" s="114"/>
      <c r="C11" s="78" t="s">
        <v>14</v>
      </c>
      <c r="D11" s="26"/>
      <c r="E11" s="26"/>
      <c r="F11" s="26"/>
      <c r="G11" s="26"/>
      <c r="H11" s="26"/>
      <c r="I11" s="115"/>
      <c r="J11" s="23"/>
      <c r="K11" s="27"/>
      <c r="L11" s="25" t="str">
        <f>IF(OR(K11="",$C$43=""),"$0.00",IF($C$43=0,D11,IF($C$43=1,E11,IF($C$43=2,F11,IF($C$43=3,G11,M11)))))</f>
        <v>$0.00</v>
      </c>
      <c r="M11" s="7" t="b">
        <f>IF(C43=4,H11,IF(C43=5,I11,IF(C43=6,#REF!,IF(C43=7,#REF!,IF(C43=8,#REF!)))))</f>
        <v>0</v>
      </c>
    </row>
    <row r="12" spans="2:24" x14ac:dyDescent="0.2">
      <c r="B12" s="114"/>
      <c r="C12" s="78" t="s">
        <v>15</v>
      </c>
      <c r="D12" s="28">
        <v>17</v>
      </c>
      <c r="E12" s="29">
        <v>20</v>
      </c>
      <c r="F12" s="29">
        <v>22</v>
      </c>
      <c r="G12" s="29">
        <v>24</v>
      </c>
      <c r="H12" s="29">
        <v>26</v>
      </c>
      <c r="I12" s="116">
        <v>29</v>
      </c>
      <c r="J12" s="23"/>
      <c r="K12" s="30"/>
      <c r="L12" s="25" t="str">
        <f>IF(OR(K12="",C43=""),"$0.00",IF(C43=0,D12,IF(C43=1,E12,IF(C43=2,F12,IF(C43=3,G12,M12)))))</f>
        <v>$0.00</v>
      </c>
      <c r="M12" s="7" t="b">
        <f>IF(C43=4,H12,IF(C43=5,I12,IF(C43=6,#REF!,IF(C43=7,#REF!,IF(C43=8,#REF!)))))</f>
        <v>0</v>
      </c>
    </row>
    <row r="13" spans="2:24" x14ac:dyDescent="0.2">
      <c r="B13" s="114"/>
      <c r="C13" s="78" t="s">
        <v>16</v>
      </c>
      <c r="D13" s="31"/>
      <c r="E13" s="31"/>
      <c r="F13" s="31"/>
      <c r="G13" s="31"/>
      <c r="H13" s="31"/>
      <c r="I13" s="117"/>
      <c r="J13" s="23"/>
      <c r="K13" s="101"/>
      <c r="L13" s="25" t="str">
        <f>IF(OR(K13="",C43=""),"$0.00",IF(C43=0,D13,IF(C43=1,E13,IF(C43=2,F13,IF(C43=3,G13,M13)))))</f>
        <v>$0.00</v>
      </c>
      <c r="M13" s="7" t="b">
        <f>IF(C43=4,H13,IF(C43=5,I13,IF(C43=6,#REF!,IF(C43=7,#REF!,IF(C43=8,#REF!)))))</f>
        <v>0</v>
      </c>
    </row>
    <row r="14" spans="2:24" x14ac:dyDescent="0.2">
      <c r="B14" s="114"/>
      <c r="C14" s="105" t="s">
        <v>17</v>
      </c>
      <c r="D14" s="31"/>
      <c r="E14" s="31"/>
      <c r="F14" s="31"/>
      <c r="G14" s="31"/>
      <c r="H14" s="31"/>
      <c r="I14" s="117"/>
      <c r="J14" s="23"/>
      <c r="K14" s="27"/>
      <c r="L14" s="25"/>
    </row>
    <row r="15" spans="2:24" ht="13.5" thickBot="1" x14ac:dyDescent="0.25">
      <c r="B15" s="118"/>
      <c r="C15" s="106" t="s">
        <v>18</v>
      </c>
      <c r="D15" s="32"/>
      <c r="E15" s="32"/>
      <c r="F15" s="32"/>
      <c r="G15" s="32"/>
      <c r="H15" s="32"/>
      <c r="I15" s="119"/>
      <c r="J15" s="23"/>
      <c r="K15" s="27"/>
      <c r="L15" s="25"/>
    </row>
    <row r="16" spans="2:24" x14ac:dyDescent="0.2">
      <c r="B16" s="120" t="s">
        <v>19</v>
      </c>
      <c r="C16" s="105" t="s">
        <v>13</v>
      </c>
      <c r="D16" s="21">
        <v>2</v>
      </c>
      <c r="E16" s="22">
        <v>2</v>
      </c>
      <c r="F16" s="22">
        <v>3</v>
      </c>
      <c r="G16" s="22">
        <v>4</v>
      </c>
      <c r="H16" s="22">
        <v>5</v>
      </c>
      <c r="I16" s="113">
        <v>6</v>
      </c>
      <c r="J16" s="23"/>
      <c r="K16" s="30"/>
      <c r="L16" s="25" t="str">
        <f>IF(OR(K16="",C43=""),"$0.00",IF(C43=0,D16,IF(C43=1,E16,IF(C43=2,F16,IF(C43=3,G16,M16)))))</f>
        <v>$0.00</v>
      </c>
      <c r="M16" s="7" t="b">
        <f>IF(C43=4,H16,IF(C43=5,I16,IF(C43=6,#REF!,IF(C43=7,#REF!,IF(C43=8,#REF!)))))</f>
        <v>0</v>
      </c>
    </row>
    <row r="17" spans="2:17" x14ac:dyDescent="0.2">
      <c r="B17" s="114"/>
      <c r="C17" s="78" t="s">
        <v>14</v>
      </c>
      <c r="D17" s="26"/>
      <c r="E17" s="26"/>
      <c r="F17" s="26"/>
      <c r="G17" s="26"/>
      <c r="H17" s="26"/>
      <c r="I17" s="115"/>
      <c r="J17" s="23"/>
      <c r="K17" s="27"/>
      <c r="L17" s="25" t="str">
        <f>IF(OR(K17="",$C$43=""),"$0.00",IF($C$43=0,D17,IF($C$43=1,E17,IF($C$43=2,F17,IF($C$43=3,G17,M17)))))</f>
        <v>$0.00</v>
      </c>
      <c r="M17" s="7" t="b">
        <f>IF(C43=4,H17,IF(C43=5,I17,IF(C43=6,#REF!,IF(C43=7,#REF!,IF(C43=8,#REF!)))))</f>
        <v>0</v>
      </c>
    </row>
    <row r="18" spans="2:17" x14ac:dyDescent="0.2">
      <c r="B18" s="114"/>
      <c r="C18" s="78" t="s">
        <v>15</v>
      </c>
      <c r="D18" s="28">
        <v>5</v>
      </c>
      <c r="E18" s="29">
        <v>6</v>
      </c>
      <c r="F18" s="29">
        <v>9</v>
      </c>
      <c r="G18" s="29">
        <v>12</v>
      </c>
      <c r="H18" s="29">
        <v>14</v>
      </c>
      <c r="I18" s="116">
        <v>17</v>
      </c>
      <c r="J18" s="23"/>
      <c r="K18" s="30"/>
      <c r="L18" s="25" t="str">
        <f>IF(OR(K18="",C43=""),"$0.00",IF(C43=0,D18,IF(C43=1,E18,IF(C43=2,F18,IF(C43=3,G18,M18)))))</f>
        <v>$0.00</v>
      </c>
      <c r="M18" s="7" t="b">
        <f>IF(C43=4,H18,IF(C43=5,I18,IF(C43=6,#REF!,IF(C43=7,#REF!,IF(C43=8,#REF!)))))</f>
        <v>0</v>
      </c>
    </row>
    <row r="19" spans="2:17" ht="13.5" thickBot="1" x14ac:dyDescent="0.25">
      <c r="B19" s="118"/>
      <c r="C19" s="106" t="s">
        <v>18</v>
      </c>
      <c r="D19" s="33"/>
      <c r="E19" s="34"/>
      <c r="F19" s="33"/>
      <c r="G19" s="34"/>
      <c r="H19" s="34"/>
      <c r="I19" s="121"/>
      <c r="J19" s="23"/>
      <c r="K19" s="27"/>
      <c r="L19" s="25"/>
    </row>
    <row r="20" spans="2:17" ht="13.5" thickBot="1" x14ac:dyDescent="0.25">
      <c r="B20" s="122" t="s">
        <v>20</v>
      </c>
      <c r="C20" s="104"/>
      <c r="D20" s="35">
        <v>45</v>
      </c>
      <c r="E20" s="36">
        <v>50</v>
      </c>
      <c r="F20" s="37">
        <v>63</v>
      </c>
      <c r="G20" s="36">
        <v>76</v>
      </c>
      <c r="H20" s="36">
        <v>89</v>
      </c>
      <c r="I20" s="123">
        <v>103</v>
      </c>
      <c r="J20" s="23"/>
      <c r="K20" s="24"/>
      <c r="L20" s="25" t="str">
        <f>IF(OR(K20="",C43=""),"$0.00",IF(C43=0,D20,IF(C43=1,E20,IF(C43=2,F20,IF(C43=3,G20,M20)))))</f>
        <v>$0.00</v>
      </c>
      <c r="M20" s="7" t="b">
        <f>IF(C43=4,H20,IF(C43=5,I20,IF(C43=6,#REF!,IF(C43=7,#REF!,IF(C43=8,#REF!)))))</f>
        <v>0</v>
      </c>
    </row>
    <row r="21" spans="2:17" ht="13.5" thickBot="1" x14ac:dyDescent="0.25">
      <c r="B21" s="124" t="s">
        <v>21</v>
      </c>
      <c r="C21" s="102"/>
      <c r="D21" s="38">
        <v>12</v>
      </c>
      <c r="E21" s="39">
        <v>14</v>
      </c>
      <c r="F21" s="40">
        <v>32</v>
      </c>
      <c r="G21" s="39">
        <v>50</v>
      </c>
      <c r="H21" s="39">
        <v>69</v>
      </c>
      <c r="I21" s="125">
        <v>87</v>
      </c>
      <c r="J21" s="23"/>
      <c r="K21" s="24"/>
      <c r="L21" s="25" t="str">
        <f>IF(OR(K21="",C43=""),"$0.00",IF(C43=0,D21,IF(C43=1,E21,IF(C43=2,F21,IF(C43=3,G21,M21)))))</f>
        <v>$0.00</v>
      </c>
      <c r="M21" s="7" t="b">
        <f>IF(C43=4,H21,IF(C43=5,I21,IF(C43=6,#REF!,IF(C43=7,#REF!,IF(C43=8,#REF!)))))</f>
        <v>0</v>
      </c>
    </row>
    <row r="22" spans="2:17" x14ac:dyDescent="0.2">
      <c r="B22" s="126" t="s">
        <v>22</v>
      </c>
      <c r="C22" s="105" t="s">
        <v>13</v>
      </c>
      <c r="D22" s="21">
        <v>4</v>
      </c>
      <c r="E22" s="41">
        <v>6</v>
      </c>
      <c r="F22" s="41">
        <v>8</v>
      </c>
      <c r="G22" s="41">
        <v>10</v>
      </c>
      <c r="H22" s="41">
        <v>13</v>
      </c>
      <c r="I22" s="127">
        <v>15</v>
      </c>
      <c r="J22" s="23"/>
      <c r="K22" s="30"/>
      <c r="L22" s="25" t="str">
        <f>IF(OR(K22="",C43=""), "$0.00",IF(C43=0,D22,IF(C43=1,E22,IF(C43=2,F22,IF(C43=3,G22,M22)))))</f>
        <v>$0.00</v>
      </c>
      <c r="M22" s="7" t="b">
        <f>IF(C43=4,H22,IF(C43=5,I22,IF(C43=6,#REF!,IF(C43=7,#REF!,IF(C43=8,#REF!)))))</f>
        <v>0</v>
      </c>
    </row>
    <row r="23" spans="2:17" x14ac:dyDescent="0.2">
      <c r="B23" s="114"/>
      <c r="C23" s="78" t="s">
        <v>14</v>
      </c>
      <c r="D23" s="26"/>
      <c r="E23" s="26"/>
      <c r="F23" s="26"/>
      <c r="G23" s="26"/>
      <c r="H23" s="26"/>
      <c r="I23" s="115"/>
      <c r="J23" s="23"/>
      <c r="K23" s="27"/>
      <c r="L23" s="25" t="str">
        <f>IF(OR(K23="",$C$43=""), "$0.00",IF($C$43=0,D23,IF($C$43=1,E23,IF($C$43=2,F23,IF($C$43=3,G23,M23)))))</f>
        <v>$0.00</v>
      </c>
      <c r="M23" s="7" t="b">
        <f>IF(C43=4,H23,IF(C43=5,I23,IF(C43=6,#REF!,IF(C43=7,#REF!,IF(C43=8,#REF!)))))</f>
        <v>0</v>
      </c>
    </row>
    <row r="24" spans="2:17" x14ac:dyDescent="0.2">
      <c r="B24" s="114"/>
      <c r="C24" s="78" t="s">
        <v>15</v>
      </c>
      <c r="D24" s="28">
        <v>14</v>
      </c>
      <c r="E24" s="29">
        <v>17</v>
      </c>
      <c r="F24" s="29">
        <v>22</v>
      </c>
      <c r="G24" s="29">
        <v>26</v>
      </c>
      <c r="H24" s="29">
        <v>31</v>
      </c>
      <c r="I24" s="116">
        <v>36</v>
      </c>
      <c r="J24" s="23"/>
      <c r="K24" s="30"/>
      <c r="L24" s="25" t="str">
        <f>IF(OR(K24="",C43=""), "$0.00",IF(C43=0,D24,IF(C43=1,E24,IF(C43=2,F24,IF(C43=3,G24,M24)))))</f>
        <v>$0.00</v>
      </c>
      <c r="M24" s="7" t="b">
        <f>IF(C43=4,H24,IF(C43=5,I24,IF(C43=6,#REF!,IF(C43=7,#REF!,IF(C43=8,#REF!)))))</f>
        <v>0</v>
      </c>
    </row>
    <row r="25" spans="2:17" ht="13.5" thickBot="1" x14ac:dyDescent="0.25">
      <c r="B25" s="114"/>
      <c r="C25" s="106" t="s">
        <v>17</v>
      </c>
      <c r="D25" s="26"/>
      <c r="E25" s="26"/>
      <c r="F25" s="26"/>
      <c r="G25" s="26"/>
      <c r="H25" s="26"/>
      <c r="I25" s="115"/>
      <c r="J25" s="23"/>
      <c r="K25" s="42"/>
      <c r="L25" s="25"/>
    </row>
    <row r="26" spans="2:17" ht="13.5" thickBot="1" x14ac:dyDescent="0.25">
      <c r="B26" s="126" t="s">
        <v>23</v>
      </c>
      <c r="C26" s="77"/>
      <c r="D26" s="38">
        <v>20</v>
      </c>
      <c r="E26" s="43">
        <v>22</v>
      </c>
      <c r="F26" s="43">
        <v>31</v>
      </c>
      <c r="G26" s="43">
        <v>38</v>
      </c>
      <c r="H26" s="43">
        <v>46</v>
      </c>
      <c r="I26" s="128">
        <v>54</v>
      </c>
      <c r="J26" s="23"/>
      <c r="K26" s="24"/>
      <c r="L26" s="25" t="str">
        <f>IF(OR(K26="",C43=""), "$0.00",IF(C43=0,D26,IF(C43=1,E26,IF(C43=2,F26,IF(C43=3,G26,M26)))))</f>
        <v>$0.00</v>
      </c>
      <c r="M26" s="7" t="b">
        <f>IF(C43=4,H26,IF(C43=5,I26,IF(C43=6,#REF!,IF(C43=7,#REF!,IF(C43=8,#REF!)))))</f>
        <v>0</v>
      </c>
    </row>
    <row r="27" spans="2:17" ht="13.5" thickBot="1" x14ac:dyDescent="0.25">
      <c r="B27" s="129" t="s">
        <v>24</v>
      </c>
      <c r="C27" s="77"/>
      <c r="D27" s="38">
        <v>22</v>
      </c>
      <c r="E27" s="43">
        <v>24</v>
      </c>
      <c r="F27" s="43">
        <v>36</v>
      </c>
      <c r="G27" s="43">
        <v>49</v>
      </c>
      <c r="H27" s="43">
        <v>61</v>
      </c>
      <c r="I27" s="128">
        <v>74</v>
      </c>
      <c r="J27" s="23"/>
      <c r="K27" s="24"/>
      <c r="L27" s="25" t="str">
        <f>IF(OR(K27="",C43=""), "$0.00",IF(C43=0,D27,IF(C43=1,E27,IF(C43=2,F27,IF(C43=3,G27,M27)))))</f>
        <v>$0.00</v>
      </c>
      <c r="M27" s="7" t="b">
        <f>IF(C43=4,H27,IF(C43=5,I27,IF(C43=6,#REF!,IF(C43=7,#REF!,IF(C43=8,#REF!)))))</f>
        <v>0</v>
      </c>
    </row>
    <row r="28" spans="2:17" ht="13.5" thickBot="1" x14ac:dyDescent="0.25">
      <c r="B28" s="124" t="s">
        <v>25</v>
      </c>
      <c r="C28" s="102"/>
      <c r="D28" s="35"/>
      <c r="E28" s="44"/>
      <c r="F28" s="44"/>
      <c r="G28" s="44"/>
      <c r="H28" s="44"/>
      <c r="I28" s="130"/>
      <c r="J28" s="23"/>
      <c r="K28" s="27"/>
      <c r="L28" s="25" t="str">
        <f>IF(OR(K28="",C43=""), "$0.00",IF(C43=0,D28,IF(C43=1,E28,IF(C43=2,F28,IF(C43=3,G28,M28)))))</f>
        <v>$0.00</v>
      </c>
      <c r="M28" s="7" t="b">
        <f>IF(C43=4,H28,IF(C43=5,I28,IF(C43=6,#REF!,IF(C43=7,#REF!,IF(C43=8,#REF!)))))</f>
        <v>0</v>
      </c>
    </row>
    <row r="29" spans="2:17" ht="13.5" thickBot="1" x14ac:dyDescent="0.25">
      <c r="B29" s="120" t="s">
        <v>26</v>
      </c>
      <c r="C29" s="103"/>
      <c r="D29" s="35">
        <v>16</v>
      </c>
      <c r="E29" s="35">
        <v>16</v>
      </c>
      <c r="F29" s="35">
        <v>16</v>
      </c>
      <c r="G29" s="35">
        <v>16</v>
      </c>
      <c r="H29" s="35">
        <v>16</v>
      </c>
      <c r="I29" s="131">
        <v>16</v>
      </c>
      <c r="J29" s="23"/>
      <c r="K29" s="27" t="str">
        <f>IF(OR(K10="X",K16="X",K22="X"),"X","")</f>
        <v/>
      </c>
      <c r="L29" s="25">
        <f>IF(K29="X",16,0)</f>
        <v>0</v>
      </c>
      <c r="M29" s="7" t="b">
        <f>IF(C43=4,H29,IF(C43=5,I29,IF(C43=6,#REF!,IF(C43=7,#REF!,IF(C43=8,#REF!)))))</f>
        <v>0</v>
      </c>
    </row>
    <row r="30" spans="2:17" ht="13.5" thickBot="1" x14ac:dyDescent="0.25">
      <c r="B30" s="124" t="s">
        <v>51</v>
      </c>
      <c r="C30" s="102"/>
      <c r="D30" s="38">
        <v>11</v>
      </c>
      <c r="E30" s="43">
        <v>11</v>
      </c>
      <c r="F30" s="43">
        <v>11</v>
      </c>
      <c r="G30" s="43">
        <v>11</v>
      </c>
      <c r="H30" s="43">
        <v>11</v>
      </c>
      <c r="I30" s="128">
        <v>11</v>
      </c>
      <c r="J30" s="23"/>
      <c r="K30" s="30"/>
      <c r="L30" s="25" t="str">
        <f>IF(OR(K30="",C43=""), "$0.00",IF(C43=0,D30,IF(C43=1,E30,IF(C43=2,F30,IF(C43=3,G30,M30)))))</f>
        <v>$0.00</v>
      </c>
      <c r="M30" s="7" t="b">
        <f>IF(C43=4,H30,IF(C43=5,I30,IF(C43=6,#REF!,IF(C43=7,#REF!,IF(C43=8,#REF!)))))</f>
        <v>0</v>
      </c>
    </row>
    <row r="31" spans="2:17" ht="13.5" customHeight="1" thickBot="1" x14ac:dyDescent="0.3">
      <c r="B31" s="124" t="s">
        <v>27</v>
      </c>
      <c r="C31" s="102"/>
      <c r="D31" s="38">
        <v>12</v>
      </c>
      <c r="E31" s="43">
        <v>12</v>
      </c>
      <c r="F31" s="43">
        <v>12</v>
      </c>
      <c r="G31" s="43">
        <v>12</v>
      </c>
      <c r="H31" s="43">
        <v>12</v>
      </c>
      <c r="I31" s="128">
        <v>12</v>
      </c>
      <c r="J31" s="23"/>
      <c r="K31" s="30"/>
      <c r="L31" s="25" t="str">
        <f>IF(OR(K31="",C43=""), "$0.00",IF(C43=0,D31,IF(C43=1,E31,IF(C43=2,F31,IF(C43=3,G31,M31)))))</f>
        <v>$0.00</v>
      </c>
      <c r="M31" s="7" t="b">
        <f>IF(C43=4,H31,IF(C43=5,I31,IF(C43=6,#REF!,IF(C43=7,#REF!,IF(C43=8,#REF!)))))</f>
        <v>0</v>
      </c>
      <c r="N31" s="174" t="s">
        <v>28</v>
      </c>
      <c r="O31" s="175"/>
      <c r="P31" s="175"/>
      <c r="Q31" s="176"/>
    </row>
    <row r="32" spans="2:17" ht="15" customHeight="1" thickBot="1" x14ac:dyDescent="0.25">
      <c r="B32" s="180" t="s">
        <v>55</v>
      </c>
      <c r="C32" s="181"/>
      <c r="D32" s="181"/>
      <c r="E32" s="182"/>
      <c r="F32" s="177" t="s">
        <v>29</v>
      </c>
      <c r="G32" s="177"/>
      <c r="H32" s="178" t="s">
        <v>30</v>
      </c>
      <c r="I32" s="179"/>
      <c r="J32" s="148"/>
      <c r="K32" s="133"/>
      <c r="L32" s="25" t="str">
        <f>IF(OR(K32="",C43=""), "$0.00",IF(C43=0,#REF!,IF(C43=1,#REF!,IF(C43=2,#REF!,IF(C43=3,#REF!,M32)))))</f>
        <v>$0.00</v>
      </c>
      <c r="M32" s="7" t="b">
        <f>IF(C43=4,#REF!,IF(C43=5,#REF!,IF(C43=6,#REF!,IF(C43=7,#REF!,IF(C43=8,#REF!)))))</f>
        <v>0</v>
      </c>
      <c r="N32" s="46" t="s">
        <v>31</v>
      </c>
      <c r="O32" s="47" t="s">
        <v>32</v>
      </c>
      <c r="P32" s="48" t="s">
        <v>13</v>
      </c>
      <c r="Q32" s="79" t="s">
        <v>15</v>
      </c>
    </row>
    <row r="33" spans="2:17" ht="12.75" customHeight="1" x14ac:dyDescent="0.2">
      <c r="B33" s="183"/>
      <c r="C33" s="184"/>
      <c r="D33" s="184"/>
      <c r="E33" s="185"/>
      <c r="F33" s="159" t="s">
        <v>12</v>
      </c>
      <c r="G33" s="159"/>
      <c r="H33" s="160" t="str">
        <f>IF(K10&lt;&gt;"",L10,IF(K12&lt;&gt;"",L12,IF(K13&lt;&gt;"",L13,"$0.00")))</f>
        <v>$0.00</v>
      </c>
      <c r="I33" s="161"/>
      <c r="J33" s="45"/>
      <c r="N33" s="50"/>
      <c r="O33" s="51"/>
      <c r="P33" s="52">
        <f>IF($K10="X",$H33, 0)</f>
        <v>0</v>
      </c>
      <c r="Q33" s="82">
        <f>IF(OR(K12="X",K13="X"),H33,0)</f>
        <v>0</v>
      </c>
    </row>
    <row r="34" spans="2:17" ht="12.75" customHeight="1" x14ac:dyDescent="0.2">
      <c r="B34" s="137" t="s">
        <v>56</v>
      </c>
      <c r="C34" s="138"/>
      <c r="D34" s="138"/>
      <c r="E34" s="139"/>
      <c r="F34" s="163" t="s">
        <v>19</v>
      </c>
      <c r="G34" s="159"/>
      <c r="H34" s="160" t="str">
        <f>IF(K16&lt;&gt;"",L16,IF(K18&lt;&gt;"",L18, "$0.00"))</f>
        <v>$0.00</v>
      </c>
      <c r="I34" s="161"/>
      <c r="J34" s="49"/>
      <c r="N34" s="53"/>
      <c r="O34" s="54"/>
      <c r="P34" s="55">
        <f>IF($K16="X",$H34, 0)</f>
        <v>0</v>
      </c>
      <c r="Q34" s="83">
        <f>IF($K18="X",$H34,0)</f>
        <v>0</v>
      </c>
    </row>
    <row r="35" spans="2:17" ht="12.75" customHeight="1" x14ac:dyDescent="0.2">
      <c r="B35" s="168" t="s">
        <v>33</v>
      </c>
      <c r="C35" s="169"/>
      <c r="D35" s="169"/>
      <c r="E35" s="170"/>
      <c r="F35" s="159" t="s">
        <v>20</v>
      </c>
      <c r="G35" s="159"/>
      <c r="H35" s="160" t="str">
        <f>L20</f>
        <v>$0.00</v>
      </c>
      <c r="I35" s="161"/>
      <c r="J35" s="49"/>
      <c r="N35" s="53"/>
      <c r="O35" s="54"/>
      <c r="P35" s="56"/>
      <c r="Q35" s="83" t="str">
        <f>H35</f>
        <v>$0.00</v>
      </c>
    </row>
    <row r="36" spans="2:17" ht="12.75" customHeight="1" x14ac:dyDescent="0.2">
      <c r="B36" s="171"/>
      <c r="C36" s="172"/>
      <c r="D36" s="172"/>
      <c r="E36" s="173"/>
      <c r="F36" s="159" t="s">
        <v>21</v>
      </c>
      <c r="G36" s="159"/>
      <c r="H36" s="160" t="str">
        <f>L21</f>
        <v>$0.00</v>
      </c>
      <c r="I36" s="161"/>
      <c r="J36" s="49"/>
      <c r="N36" s="53"/>
      <c r="O36" s="54"/>
      <c r="P36" s="56"/>
      <c r="Q36" s="83" t="str">
        <f>H36</f>
        <v>$0.00</v>
      </c>
    </row>
    <row r="37" spans="2:17" ht="12.75" customHeight="1" x14ac:dyDescent="0.35">
      <c r="B37" s="137" t="s">
        <v>57</v>
      </c>
      <c r="C37" s="140"/>
      <c r="D37" s="140"/>
      <c r="E37" s="141"/>
      <c r="F37" s="163" t="s">
        <v>22</v>
      </c>
      <c r="G37" s="159"/>
      <c r="H37" s="160" t="str">
        <f>IF(K22&lt;&gt;"",L22,IF(K24&lt;&gt;"",L24, "$0.00"))</f>
        <v>$0.00</v>
      </c>
      <c r="I37" s="161"/>
      <c r="J37" s="49"/>
      <c r="N37" s="53"/>
      <c r="O37" s="54"/>
      <c r="P37" s="55">
        <f>IF($K22="X",$H37,0)</f>
        <v>0</v>
      </c>
      <c r="Q37" s="83">
        <f>IF($K24="X",$H37,0)</f>
        <v>0</v>
      </c>
    </row>
    <row r="38" spans="2:17" ht="12.75" customHeight="1" x14ac:dyDescent="0.2">
      <c r="B38" s="168" t="s">
        <v>34</v>
      </c>
      <c r="C38" s="169"/>
      <c r="D38" s="169"/>
      <c r="E38" s="170"/>
      <c r="F38" s="162" t="s">
        <v>23</v>
      </c>
      <c r="G38" s="163"/>
      <c r="H38" s="160" t="str">
        <f t="shared" ref="H38:H43" si="0">L26</f>
        <v>$0.00</v>
      </c>
      <c r="I38" s="161"/>
      <c r="J38" s="49"/>
      <c r="N38" s="57" t="str">
        <f>H38</f>
        <v>$0.00</v>
      </c>
      <c r="O38" s="54"/>
      <c r="P38" s="56"/>
      <c r="Q38" s="84"/>
    </row>
    <row r="39" spans="2:17" ht="12.75" customHeight="1" x14ac:dyDescent="0.2">
      <c r="B39" s="168"/>
      <c r="C39" s="169"/>
      <c r="D39" s="169"/>
      <c r="E39" s="170"/>
      <c r="F39" s="162" t="s">
        <v>35</v>
      </c>
      <c r="G39" s="163"/>
      <c r="H39" s="160" t="str">
        <f t="shared" si="0"/>
        <v>$0.00</v>
      </c>
      <c r="I39" s="161"/>
      <c r="J39" s="49"/>
      <c r="N39" s="57" t="str">
        <f>H39</f>
        <v>$0.00</v>
      </c>
      <c r="O39" s="54"/>
      <c r="P39" s="56"/>
      <c r="Q39" s="84"/>
    </row>
    <row r="40" spans="2:17" ht="12.75" customHeight="1" x14ac:dyDescent="0.2">
      <c r="B40" s="168"/>
      <c r="C40" s="169"/>
      <c r="D40" s="169"/>
      <c r="E40" s="170"/>
      <c r="F40" s="159" t="s">
        <v>36</v>
      </c>
      <c r="G40" s="159"/>
      <c r="H40" s="160" t="str">
        <f t="shared" si="0"/>
        <v>$0.00</v>
      </c>
      <c r="I40" s="161"/>
      <c r="J40" s="49"/>
      <c r="N40" s="53"/>
      <c r="O40" s="58" t="str">
        <f>H40</f>
        <v>$0.00</v>
      </c>
      <c r="P40" s="56"/>
      <c r="Q40" s="84"/>
    </row>
    <row r="41" spans="2:17" ht="12.75" customHeight="1" x14ac:dyDescent="0.2">
      <c r="B41" s="153" t="s">
        <v>37</v>
      </c>
      <c r="C41" s="154"/>
      <c r="D41" s="154"/>
      <c r="E41" s="155"/>
      <c r="F41" s="159" t="s">
        <v>54</v>
      </c>
      <c r="G41" s="159"/>
      <c r="H41" s="197">
        <f t="shared" si="0"/>
        <v>0</v>
      </c>
      <c r="I41" s="198"/>
      <c r="J41" s="49"/>
      <c r="N41" s="53"/>
      <c r="O41" s="54"/>
      <c r="P41" s="81" t="str">
        <f>IF(K29="X",H41,"$0.00")</f>
        <v>$0.00</v>
      </c>
      <c r="Q41" s="84"/>
    </row>
    <row r="42" spans="2:17" ht="12.75" customHeight="1" x14ac:dyDescent="0.2">
      <c r="B42" s="156"/>
      <c r="C42" s="157"/>
      <c r="D42" s="157"/>
      <c r="E42" s="158"/>
      <c r="F42" s="159" t="s">
        <v>41</v>
      </c>
      <c r="G42" s="159"/>
      <c r="H42" s="160" t="str">
        <f t="shared" si="0"/>
        <v>$0.00</v>
      </c>
      <c r="I42" s="161"/>
      <c r="J42" s="49"/>
      <c r="N42" s="53"/>
      <c r="O42" s="56"/>
      <c r="P42" s="59" t="str">
        <f>IF(K16="X",H42,"$0.00")</f>
        <v>$0.00</v>
      </c>
      <c r="Q42" s="59" t="str">
        <f>IF(K18="X",H42,"$0.00")</f>
        <v>$0.00</v>
      </c>
    </row>
    <row r="43" spans="2:17" ht="12.75" customHeight="1" x14ac:dyDescent="0.2">
      <c r="B43" s="132" t="s">
        <v>38</v>
      </c>
      <c r="C43" s="165"/>
      <c r="D43" s="133"/>
      <c r="E43" s="60"/>
      <c r="F43" s="159" t="s">
        <v>27</v>
      </c>
      <c r="G43" s="159"/>
      <c r="H43" s="160" t="str">
        <f t="shared" si="0"/>
        <v>$0.00</v>
      </c>
      <c r="I43" s="161"/>
      <c r="J43" s="49"/>
      <c r="N43" s="53"/>
      <c r="O43" s="54"/>
      <c r="P43" s="56"/>
      <c r="Q43" s="85" t="str">
        <f>H43</f>
        <v>$0.00</v>
      </c>
    </row>
    <row r="44" spans="2:17" ht="15" customHeight="1" thickBot="1" x14ac:dyDescent="0.4">
      <c r="B44" s="134"/>
      <c r="C44" s="166"/>
      <c r="D44" s="135"/>
      <c r="E44" s="135"/>
      <c r="F44" s="162"/>
      <c r="G44" s="163"/>
      <c r="H44" s="160"/>
      <c r="I44" s="161"/>
      <c r="J44" s="49"/>
      <c r="N44" s="61"/>
      <c r="O44" s="62"/>
      <c r="P44" s="63"/>
      <c r="Q44" s="86"/>
    </row>
    <row r="45" spans="2:17" ht="12.75" customHeight="1" thickBot="1" x14ac:dyDescent="0.4">
      <c r="B45" s="146"/>
      <c r="C45" s="167"/>
      <c r="D45" s="147"/>
      <c r="E45" s="147"/>
      <c r="F45" s="164" t="s">
        <v>39</v>
      </c>
      <c r="G45" s="164"/>
      <c r="H45" s="199">
        <f>SUM(H33:I44)</f>
        <v>0</v>
      </c>
      <c r="I45" s="200"/>
      <c r="J45" s="49"/>
      <c r="N45" s="64">
        <f>SUM(N33:N44)</f>
        <v>0</v>
      </c>
      <c r="O45" s="65">
        <f>SUM(O33:O44)</f>
        <v>0</v>
      </c>
      <c r="P45" s="66">
        <f>SUM(P33:P44)</f>
        <v>0</v>
      </c>
      <c r="Q45" s="87">
        <f>SUM(Q33:Q44)</f>
        <v>0</v>
      </c>
    </row>
    <row r="46" spans="2:17" ht="15.75" customHeight="1" thickBot="1" x14ac:dyDescent="0.25">
      <c r="B46" s="143"/>
      <c r="C46" s="143"/>
      <c r="D46" s="143"/>
      <c r="E46" s="143"/>
      <c r="F46" s="143"/>
      <c r="G46" s="143"/>
      <c r="H46" s="143"/>
      <c r="I46" s="143"/>
      <c r="J46" s="49"/>
      <c r="N46" s="149">
        <f>SUM(N45:Q45)</f>
        <v>0</v>
      </c>
      <c r="O46" s="150"/>
      <c r="P46" s="151"/>
      <c r="Q46" s="152"/>
    </row>
    <row r="47" spans="2:17" ht="13.5" thickBot="1" x14ac:dyDescent="0.25">
      <c r="B47" s="143"/>
      <c r="C47" s="143"/>
      <c r="D47" s="143"/>
      <c r="E47" s="143"/>
      <c r="I47" s="67" t="s">
        <v>52</v>
      </c>
      <c r="J47" s="67"/>
    </row>
    <row r="48" spans="2:17" x14ac:dyDescent="0.2">
      <c r="D48" s="136"/>
      <c r="E48" s="136"/>
      <c r="F48" s="70" t="s">
        <v>31</v>
      </c>
      <c r="G48" s="71" t="s">
        <v>32</v>
      </c>
      <c r="H48" s="71" t="s">
        <v>13</v>
      </c>
      <c r="I48" s="72" t="s">
        <v>15</v>
      </c>
      <c r="J48" s="67"/>
    </row>
    <row r="49" spans="1:24" ht="13.5" thickBot="1" x14ac:dyDescent="0.25">
      <c r="F49" s="73">
        <f>N45</f>
        <v>0</v>
      </c>
      <c r="G49" s="74">
        <f>O45</f>
        <v>0</v>
      </c>
      <c r="H49" s="74">
        <f>P45</f>
        <v>0</v>
      </c>
      <c r="I49" s="75">
        <f>Q45</f>
        <v>0</v>
      </c>
      <c r="J49" s="20"/>
    </row>
    <row r="50" spans="1:24" s="80" customFormat="1" x14ac:dyDescent="0.2">
      <c r="A50" s="7"/>
      <c r="B50" s="7"/>
      <c r="C50" s="7"/>
      <c r="J50" s="7"/>
      <c r="L50" s="6"/>
      <c r="M50" s="7"/>
      <c r="N50" s="7"/>
      <c r="S50" s="7"/>
      <c r="T50" s="7"/>
      <c r="U50" s="7"/>
      <c r="V50" s="7"/>
      <c r="W50" s="7"/>
      <c r="X50" s="7"/>
    </row>
    <row r="51" spans="1:24" x14ac:dyDescent="0.2">
      <c r="D51" s="7"/>
      <c r="E51" s="7"/>
      <c r="F51" s="7"/>
      <c r="G51" s="7"/>
      <c r="H51" s="7"/>
      <c r="I51" s="7"/>
    </row>
  </sheetData>
  <sheetProtection sheet="1" objects="1" scenarios="1" selectLockedCells="1"/>
  <mergeCells count="39">
    <mergeCell ref="F45:G45"/>
    <mergeCell ref="H45:I45"/>
    <mergeCell ref="N46:Q46"/>
    <mergeCell ref="B32:E33"/>
    <mergeCell ref="B41:E42"/>
    <mergeCell ref="F41:G41"/>
    <mergeCell ref="H41:I41"/>
    <mergeCell ref="F42:G42"/>
    <mergeCell ref="H42:I42"/>
    <mergeCell ref="C43:C45"/>
    <mergeCell ref="F43:G43"/>
    <mergeCell ref="H43:I43"/>
    <mergeCell ref="F44:G44"/>
    <mergeCell ref="H44:I44"/>
    <mergeCell ref="F37:G37"/>
    <mergeCell ref="H37:I37"/>
    <mergeCell ref="B38:E40"/>
    <mergeCell ref="F38:G38"/>
    <mergeCell ref="H38:I38"/>
    <mergeCell ref="F39:G39"/>
    <mergeCell ref="H39:I39"/>
    <mergeCell ref="F40:G40"/>
    <mergeCell ref="H40:I40"/>
    <mergeCell ref="N31:Q31"/>
    <mergeCell ref="F33:G33"/>
    <mergeCell ref="H33:I33"/>
    <mergeCell ref="F34:G34"/>
    <mergeCell ref="H34:I34"/>
    <mergeCell ref="B35:E36"/>
    <mergeCell ref="F35:G35"/>
    <mergeCell ref="H35:I35"/>
    <mergeCell ref="F36:G36"/>
    <mergeCell ref="H36:I36"/>
    <mergeCell ref="B7:D7"/>
    <mergeCell ref="E7:G7"/>
    <mergeCell ref="H7:I7"/>
    <mergeCell ref="D8:I8"/>
    <mergeCell ref="F32:G32"/>
    <mergeCell ref="H32:I32"/>
  </mergeCells>
  <printOptions horizontalCentered="1"/>
  <pageMargins left="0.25" right="0.25" top="0.5" bottom="0.25" header="0" footer="0"/>
  <pageSetup scale="88" orientation="portrait" horizontalDpi="300" verticalDpi="300"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EB198-5B23-4785-9667-5DD9169E5BC6}">
  <sheetPr>
    <tabColor theme="0"/>
  </sheetPr>
  <dimension ref="A1:X51"/>
  <sheetViews>
    <sheetView tabSelected="1" topLeftCell="A19" zoomScale="125" zoomScaleNormal="125" workbookViewId="0">
      <selection activeCell="K26" sqref="K26"/>
    </sheetView>
  </sheetViews>
  <sheetFormatPr defaultColWidth="9.140625" defaultRowHeight="12.75" x14ac:dyDescent="0.2"/>
  <cols>
    <col min="1" max="1" width="9.140625" style="7"/>
    <col min="2" max="2" width="15.7109375" style="7" customWidth="1"/>
    <col min="3" max="3" width="16.42578125" style="7" bestFit="1" customWidth="1"/>
    <col min="4" max="9" width="10.7109375" style="80" customWidth="1"/>
    <col min="10" max="10" width="9.7109375" style="80" hidden="1" customWidth="1"/>
    <col min="11" max="11" width="2.7109375" style="80" customWidth="1"/>
    <col min="12" max="12" width="9.140625" style="6" hidden="1" customWidth="1"/>
    <col min="13" max="13" width="9.140625" style="7" hidden="1" customWidth="1"/>
    <col min="14" max="14" width="11.85546875" style="7" customWidth="1"/>
    <col min="15" max="15" width="11.85546875" style="7" bestFit="1" customWidth="1"/>
    <col min="16" max="17" width="10" style="7" bestFit="1" customWidth="1"/>
    <col min="18" max="16384" width="9.140625" style="7"/>
  </cols>
  <sheetData>
    <row r="1" spans="2:24" ht="12.75" customHeight="1" x14ac:dyDescent="0.2">
      <c r="B1" s="1"/>
      <c r="C1" s="2"/>
      <c r="E1" s="3" t="s">
        <v>0</v>
      </c>
      <c r="I1" s="5" t="s">
        <v>1</v>
      </c>
      <c r="J1" s="5"/>
    </row>
    <row r="2" spans="2:24" ht="12.75" customHeight="1" x14ac:dyDescent="0.2">
      <c r="B2" s="1" t="s">
        <v>43</v>
      </c>
      <c r="C2" s="2"/>
      <c r="E2" s="3" t="s">
        <v>2</v>
      </c>
      <c r="I2" s="5" t="s">
        <v>42</v>
      </c>
      <c r="J2" s="5"/>
    </row>
    <row r="3" spans="2:24" ht="12.75" customHeight="1" x14ac:dyDescent="0.2">
      <c r="B3" s="88" t="s">
        <v>44</v>
      </c>
      <c r="C3" s="2"/>
      <c r="E3" s="8" t="s">
        <v>3</v>
      </c>
    </row>
    <row r="4" spans="2:24" ht="12.75" customHeight="1" x14ac:dyDescent="0.2">
      <c r="B4" s="1"/>
      <c r="C4" s="2"/>
      <c r="D4" s="8"/>
    </row>
    <row r="5" spans="2:24" ht="12.75" customHeight="1" thickBot="1" x14ac:dyDescent="0.25">
      <c r="B5" s="9" t="s">
        <v>45</v>
      </c>
      <c r="C5" s="2"/>
      <c r="D5" s="8"/>
    </row>
    <row r="6" spans="2:24" s="11" customFormat="1" ht="12" customHeight="1" x14ac:dyDescent="0.25">
      <c r="B6" s="98" t="s">
        <v>46</v>
      </c>
      <c r="C6" s="99"/>
      <c r="D6" s="100"/>
      <c r="E6" s="89" t="s">
        <v>40</v>
      </c>
      <c r="F6" s="90"/>
      <c r="G6" s="91"/>
      <c r="H6" s="92" t="s">
        <v>47</v>
      </c>
      <c r="I6" s="93"/>
      <c r="J6" s="10"/>
      <c r="K6" s="10"/>
      <c r="L6" s="10"/>
      <c r="M6" s="10"/>
      <c r="N6" s="10"/>
      <c r="O6" s="10"/>
      <c r="P6" s="10"/>
    </row>
    <row r="7" spans="2:24" s="15" customFormat="1" ht="24.95" customHeight="1" thickBot="1" x14ac:dyDescent="0.4">
      <c r="B7" s="194" t="s">
        <v>49</v>
      </c>
      <c r="C7" s="195"/>
      <c r="D7" s="196"/>
      <c r="E7" s="191" t="s">
        <v>58</v>
      </c>
      <c r="F7" s="192"/>
      <c r="G7" s="193"/>
      <c r="H7" s="186">
        <v>44044</v>
      </c>
      <c r="I7" s="187"/>
      <c r="J7" s="12"/>
      <c r="K7" s="13"/>
      <c r="L7" s="14"/>
      <c r="M7" s="13"/>
      <c r="N7" s="13"/>
      <c r="O7" s="13"/>
      <c r="P7" s="13"/>
    </row>
    <row r="8" spans="2:24" s="19" customFormat="1" ht="16.5" hidden="1" thickBot="1" x14ac:dyDescent="0.3">
      <c r="B8" s="94"/>
      <c r="C8" s="95"/>
      <c r="D8" s="188" t="s">
        <v>5</v>
      </c>
      <c r="E8" s="189"/>
      <c r="F8" s="189"/>
      <c r="G8" s="189"/>
      <c r="H8" s="189"/>
      <c r="I8" s="190"/>
      <c r="J8" s="16"/>
      <c r="K8" s="17"/>
      <c r="L8" s="18"/>
      <c r="M8" s="17"/>
      <c r="N8" s="17"/>
      <c r="O8" s="17"/>
      <c r="P8" s="17"/>
      <c r="Q8" s="17"/>
      <c r="R8" s="17"/>
      <c r="S8" s="17"/>
      <c r="T8" s="17"/>
      <c r="U8" s="17"/>
      <c r="V8" s="17"/>
      <c r="W8" s="17"/>
      <c r="X8" s="17"/>
    </row>
    <row r="9" spans="2:24" s="96" customFormat="1" ht="15" customHeight="1" thickBot="1" x14ac:dyDescent="0.3">
      <c r="B9" s="107" t="s">
        <v>4</v>
      </c>
      <c r="C9" s="108" t="s">
        <v>50</v>
      </c>
      <c r="D9" s="109" t="s">
        <v>6</v>
      </c>
      <c r="E9" s="110" t="s">
        <v>7</v>
      </c>
      <c r="F9" s="110" t="s">
        <v>8</v>
      </c>
      <c r="G9" s="110" t="s">
        <v>9</v>
      </c>
      <c r="H9" s="110" t="s">
        <v>10</v>
      </c>
      <c r="I9" s="111" t="s">
        <v>11</v>
      </c>
      <c r="L9" s="97"/>
    </row>
    <row r="10" spans="2:24" x14ac:dyDescent="0.2">
      <c r="B10" s="112" t="s">
        <v>12</v>
      </c>
      <c r="C10" s="105" t="s">
        <v>13</v>
      </c>
      <c r="D10" s="21">
        <v>7</v>
      </c>
      <c r="E10" s="22">
        <v>8</v>
      </c>
      <c r="F10" s="22">
        <v>9</v>
      </c>
      <c r="G10" s="22">
        <v>10</v>
      </c>
      <c r="H10" s="22">
        <v>10</v>
      </c>
      <c r="I10" s="113">
        <v>11</v>
      </c>
      <c r="J10" s="23"/>
      <c r="K10" s="30"/>
      <c r="L10" s="25" t="str">
        <f>IF(OR(K10="",$C$43=""),"$0.00",IF($C$43=0,D10,IF($C$43=1,E10,IF($C$43=2,F10,IF($C$43=3,G10,M10)))))</f>
        <v>$0.00</v>
      </c>
      <c r="M10" s="7" t="b">
        <f>IF(C43=4,H10,IF(C43=5,I10,IF(C43=6,#REF!,IF(C43=7,#REF!,IF(C43=8,#REF!)))))</f>
        <v>0</v>
      </c>
    </row>
    <row r="11" spans="2:24" x14ac:dyDescent="0.2">
      <c r="B11" s="114"/>
      <c r="C11" s="78" t="s">
        <v>14</v>
      </c>
      <c r="D11" s="26"/>
      <c r="E11" s="26"/>
      <c r="F11" s="26"/>
      <c r="G11" s="26"/>
      <c r="H11" s="26"/>
      <c r="I11" s="115"/>
      <c r="J11" s="23"/>
      <c r="K11" s="27"/>
      <c r="L11" s="25" t="str">
        <f>IF(OR(K11="",$C$43=""),"$0.00",IF($C$43=0,D11,IF($C$43=1,E11,IF($C$43=2,F11,IF($C$43=3,G11,M11)))))</f>
        <v>$0.00</v>
      </c>
      <c r="M11" s="7" t="b">
        <f>IF(C43=4,H11,IF(C43=5,I11,IF(C43=6,#REF!,IF(C43=7,#REF!,IF(C43=8,#REF!)))))</f>
        <v>0</v>
      </c>
    </row>
    <row r="12" spans="2:24" x14ac:dyDescent="0.2">
      <c r="B12" s="114"/>
      <c r="C12" s="78" t="s">
        <v>15</v>
      </c>
      <c r="D12" s="28">
        <v>9</v>
      </c>
      <c r="E12" s="29">
        <v>10</v>
      </c>
      <c r="F12" s="29">
        <v>12</v>
      </c>
      <c r="G12" s="29">
        <v>14</v>
      </c>
      <c r="H12" s="29">
        <v>16</v>
      </c>
      <c r="I12" s="116">
        <v>18</v>
      </c>
      <c r="J12" s="23"/>
      <c r="K12" s="30"/>
      <c r="L12" s="25" t="str">
        <f>IF(OR(K12="",C43=""),"$0.00",IF(C43=0,D12,IF(C43=1,E12,IF(C43=2,F12,IF(C43=3,G12,M12)))))</f>
        <v>$0.00</v>
      </c>
      <c r="M12" s="7" t="b">
        <f>IF(C43=4,H12,IF(C43=5,I12,IF(C43=6,#REF!,IF(C43=7,#REF!,IF(C43=8,#REF!)))))</f>
        <v>0</v>
      </c>
    </row>
    <row r="13" spans="2:24" x14ac:dyDescent="0.2">
      <c r="B13" s="114"/>
      <c r="C13" s="78" t="s">
        <v>16</v>
      </c>
      <c r="D13" s="31"/>
      <c r="E13" s="31"/>
      <c r="F13" s="31"/>
      <c r="G13" s="31"/>
      <c r="H13" s="31"/>
      <c r="I13" s="117"/>
      <c r="J13" s="23"/>
      <c r="K13" s="101"/>
      <c r="L13" s="25" t="str">
        <f>IF(OR(K13="",C43=""),"$0.00",IF(C43=0,D13,IF(C43=1,E13,IF(C43=2,F13,IF(C43=3,G13,M13)))))</f>
        <v>$0.00</v>
      </c>
      <c r="M13" s="7" t="b">
        <f>IF(C43=4,H13,IF(C43=5,I13,IF(C43=6,#REF!,IF(C43=7,#REF!,IF(C43=8,#REF!)))))</f>
        <v>0</v>
      </c>
    </row>
    <row r="14" spans="2:24" x14ac:dyDescent="0.2">
      <c r="B14" s="114"/>
      <c r="C14" s="105" t="s">
        <v>17</v>
      </c>
      <c r="D14" s="31"/>
      <c r="E14" s="31"/>
      <c r="F14" s="31"/>
      <c r="G14" s="31"/>
      <c r="H14" s="31"/>
      <c r="I14" s="117"/>
      <c r="J14" s="23"/>
      <c r="K14" s="27"/>
      <c r="L14" s="25"/>
    </row>
    <row r="15" spans="2:24" ht="13.5" thickBot="1" x14ac:dyDescent="0.25">
      <c r="B15" s="118"/>
      <c r="C15" s="106" t="s">
        <v>18</v>
      </c>
      <c r="D15" s="32"/>
      <c r="E15" s="32"/>
      <c r="F15" s="32"/>
      <c r="G15" s="32"/>
      <c r="H15" s="32"/>
      <c r="I15" s="119"/>
      <c r="J15" s="23"/>
      <c r="K15" s="27"/>
      <c r="L15" s="25"/>
    </row>
    <row r="16" spans="2:24" x14ac:dyDescent="0.2">
      <c r="B16" s="120" t="s">
        <v>19</v>
      </c>
      <c r="C16" s="105" t="s">
        <v>13</v>
      </c>
      <c r="D16" s="21">
        <v>2</v>
      </c>
      <c r="E16" s="22">
        <v>2</v>
      </c>
      <c r="F16" s="22">
        <v>3</v>
      </c>
      <c r="G16" s="22">
        <v>4</v>
      </c>
      <c r="H16" s="22">
        <v>5</v>
      </c>
      <c r="I16" s="113">
        <v>6</v>
      </c>
      <c r="J16" s="23"/>
      <c r="K16" s="30"/>
      <c r="L16" s="25" t="str">
        <f>IF(OR(K16="",C43=""),"$0.00",IF(C43=0,D16,IF(C43=1,E16,IF(C43=2,F16,IF(C43=3,G16,M16)))))</f>
        <v>$0.00</v>
      </c>
      <c r="M16" s="7" t="b">
        <f>IF(C43=4,H16,IF(C43=5,I16,IF(C43=6,#REF!,IF(C43=7,#REF!,IF(C43=8,#REF!)))))</f>
        <v>0</v>
      </c>
    </row>
    <row r="17" spans="2:17" x14ac:dyDescent="0.2">
      <c r="B17" s="114"/>
      <c r="C17" s="78" t="s">
        <v>14</v>
      </c>
      <c r="D17" s="26"/>
      <c r="E17" s="26"/>
      <c r="F17" s="26"/>
      <c r="G17" s="26"/>
      <c r="H17" s="26"/>
      <c r="I17" s="115"/>
      <c r="J17" s="23"/>
      <c r="K17" s="27"/>
      <c r="L17" s="25" t="str">
        <f>IF(OR(K17="",$C$43=""),"$0.00",IF($C$43=0,D17,IF($C$43=1,E17,IF($C$43=2,F17,IF($C$43=3,G17,M17)))))</f>
        <v>$0.00</v>
      </c>
      <c r="M17" s="7" t="b">
        <f>IF(C43=4,H17,IF(C43=5,I17,IF(C43=6,#REF!,IF(C43=7,#REF!,IF(C43=8,#REF!)))))</f>
        <v>0</v>
      </c>
    </row>
    <row r="18" spans="2:17" x14ac:dyDescent="0.2">
      <c r="B18" s="114"/>
      <c r="C18" s="78" t="s">
        <v>15</v>
      </c>
      <c r="D18" s="28">
        <v>5</v>
      </c>
      <c r="E18" s="29">
        <v>6</v>
      </c>
      <c r="F18" s="29">
        <v>9</v>
      </c>
      <c r="G18" s="29">
        <v>12</v>
      </c>
      <c r="H18" s="29">
        <v>14</v>
      </c>
      <c r="I18" s="116">
        <v>17</v>
      </c>
      <c r="J18" s="23"/>
      <c r="K18" s="30"/>
      <c r="L18" s="25" t="str">
        <f>IF(OR(K18="",C43=""),"$0.00",IF(C43=0,D18,IF(C43=1,E18,IF(C43=2,F18,IF(C43=3,G18,M18)))))</f>
        <v>$0.00</v>
      </c>
      <c r="M18" s="7" t="b">
        <f>IF(C43=4,H18,IF(C43=5,I18,IF(C43=6,#REF!,IF(C43=7,#REF!,IF(C43=8,#REF!)))))</f>
        <v>0</v>
      </c>
    </row>
    <row r="19" spans="2:17" ht="13.5" thickBot="1" x14ac:dyDescent="0.25">
      <c r="B19" s="118"/>
      <c r="C19" s="106" t="s">
        <v>18</v>
      </c>
      <c r="D19" s="33"/>
      <c r="E19" s="34"/>
      <c r="F19" s="33"/>
      <c r="G19" s="34"/>
      <c r="H19" s="34"/>
      <c r="I19" s="121"/>
      <c r="J19" s="23"/>
      <c r="K19" s="27"/>
      <c r="L19" s="25"/>
    </row>
    <row r="20" spans="2:17" ht="13.5" thickBot="1" x14ac:dyDescent="0.25">
      <c r="B20" s="122" t="s">
        <v>20</v>
      </c>
      <c r="C20" s="104"/>
      <c r="D20" s="35">
        <v>35</v>
      </c>
      <c r="E20" s="36">
        <v>39</v>
      </c>
      <c r="F20" s="37">
        <v>48</v>
      </c>
      <c r="G20" s="36">
        <v>57</v>
      </c>
      <c r="H20" s="36">
        <v>66</v>
      </c>
      <c r="I20" s="123">
        <v>75</v>
      </c>
      <c r="J20" s="23"/>
      <c r="K20" s="24"/>
      <c r="L20" s="25" t="str">
        <f>IF(OR(K20="",C43=""),"$0.00",IF(C43=0,D20,IF(C43=1,E20,IF(C43=2,F20,IF(C43=3,G20,M20)))))</f>
        <v>$0.00</v>
      </c>
      <c r="M20" s="7" t="b">
        <f>IF(C43=4,H20,IF(C43=5,I20,IF(C43=6,#REF!,IF(C43=7,#REF!,IF(C43=8,#REF!)))))</f>
        <v>0</v>
      </c>
    </row>
    <row r="21" spans="2:17" ht="13.5" thickBot="1" x14ac:dyDescent="0.25">
      <c r="B21" s="124" t="s">
        <v>21</v>
      </c>
      <c r="C21" s="102"/>
      <c r="D21" s="38">
        <v>16</v>
      </c>
      <c r="E21" s="39">
        <v>19</v>
      </c>
      <c r="F21" s="40">
        <v>26</v>
      </c>
      <c r="G21" s="39">
        <v>33</v>
      </c>
      <c r="H21" s="39">
        <v>40</v>
      </c>
      <c r="I21" s="125">
        <v>48</v>
      </c>
      <c r="J21" s="23"/>
      <c r="K21" s="24"/>
      <c r="L21" s="25" t="str">
        <f>IF(OR(K21="",C43=""),"$0.00",IF(C43=0,D21,IF(C43=1,E21,IF(C43=2,F21,IF(C43=3,G21,M21)))))</f>
        <v>$0.00</v>
      </c>
      <c r="M21" s="7" t="b">
        <f>IF(C43=4,H21,IF(C43=5,I21,IF(C43=6,#REF!,IF(C43=7,#REF!,IF(C43=8,#REF!)))))</f>
        <v>0</v>
      </c>
    </row>
    <row r="22" spans="2:17" x14ac:dyDescent="0.2">
      <c r="B22" s="126" t="s">
        <v>22</v>
      </c>
      <c r="C22" s="105" t="s">
        <v>13</v>
      </c>
      <c r="D22" s="21">
        <v>4</v>
      </c>
      <c r="E22" s="41">
        <v>4</v>
      </c>
      <c r="F22" s="41">
        <v>6</v>
      </c>
      <c r="G22" s="41">
        <v>8</v>
      </c>
      <c r="H22" s="41">
        <v>10</v>
      </c>
      <c r="I22" s="127">
        <v>12</v>
      </c>
      <c r="J22" s="23"/>
      <c r="K22" s="30"/>
      <c r="L22" s="25" t="str">
        <f>IF(OR(K22="",C43=""), "$0.00",IF(C43=0,D22,IF(C43=1,E22,IF(C43=2,F22,IF(C43=3,G22,M22)))))</f>
        <v>$0.00</v>
      </c>
      <c r="M22" s="7" t="b">
        <f>IF(C43=4,H22,IF(C43=5,I22,IF(C43=6,#REF!,IF(C43=7,#REF!,IF(C43=8,#REF!)))))</f>
        <v>0</v>
      </c>
    </row>
    <row r="23" spans="2:17" x14ac:dyDescent="0.2">
      <c r="B23" s="114"/>
      <c r="C23" s="78" t="s">
        <v>14</v>
      </c>
      <c r="D23" s="26"/>
      <c r="E23" s="26"/>
      <c r="F23" s="26"/>
      <c r="G23" s="26"/>
      <c r="H23" s="26"/>
      <c r="I23" s="115"/>
      <c r="J23" s="23"/>
      <c r="K23" s="27"/>
      <c r="L23" s="25" t="str">
        <f>IF(OR(K23="",$C$43=""), "$0.00",IF($C$43=0,D23,IF($C$43=1,E23,IF($C$43=2,F23,IF($C$43=3,G23,M23)))))</f>
        <v>$0.00</v>
      </c>
      <c r="M23" s="7" t="b">
        <f>IF(C43=4,H23,IF(C43=5,I23,IF(C43=6,#REF!,IF(C43=7,#REF!,IF(C43=8,#REF!)))))</f>
        <v>0</v>
      </c>
    </row>
    <row r="24" spans="2:17" x14ac:dyDescent="0.2">
      <c r="B24" s="114"/>
      <c r="C24" s="78" t="s">
        <v>15</v>
      </c>
      <c r="D24" s="28">
        <v>12</v>
      </c>
      <c r="E24" s="29">
        <v>14</v>
      </c>
      <c r="F24" s="29">
        <v>17</v>
      </c>
      <c r="G24" s="29">
        <v>21</v>
      </c>
      <c r="H24" s="29">
        <v>25</v>
      </c>
      <c r="I24" s="116">
        <v>29</v>
      </c>
      <c r="J24" s="23"/>
      <c r="K24" s="30"/>
      <c r="L24" s="25" t="str">
        <f>IF(OR(K24="",C43=""), "$0.00",IF(C43=0,D24,IF(C43=1,E24,IF(C43=2,F24,IF(C43=3,G24,M24)))))</f>
        <v>$0.00</v>
      </c>
      <c r="M24" s="7" t="b">
        <f>IF(C43=4,H24,IF(C43=5,I24,IF(C43=6,#REF!,IF(C43=7,#REF!,IF(C43=8,#REF!)))))</f>
        <v>0</v>
      </c>
    </row>
    <row r="25" spans="2:17" ht="13.5" thickBot="1" x14ac:dyDescent="0.25">
      <c r="B25" s="114"/>
      <c r="C25" s="106" t="s">
        <v>17</v>
      </c>
      <c r="D25" s="26"/>
      <c r="E25" s="26"/>
      <c r="F25" s="26"/>
      <c r="G25" s="26"/>
      <c r="H25" s="26"/>
      <c r="I25" s="115"/>
      <c r="J25" s="23"/>
      <c r="K25" s="42"/>
      <c r="L25" s="25"/>
    </row>
    <row r="26" spans="2:17" ht="13.5" thickBot="1" x14ac:dyDescent="0.25">
      <c r="B26" s="126" t="s">
        <v>23</v>
      </c>
      <c r="C26" s="77"/>
      <c r="D26" s="38">
        <v>20</v>
      </c>
      <c r="E26" s="43">
        <v>22</v>
      </c>
      <c r="F26" s="43">
        <v>31</v>
      </c>
      <c r="G26" s="43">
        <v>38</v>
      </c>
      <c r="H26" s="43">
        <v>46</v>
      </c>
      <c r="I26" s="128">
        <v>54</v>
      </c>
      <c r="J26" s="23"/>
      <c r="K26" s="24"/>
      <c r="L26" s="25" t="str">
        <f>IF(OR(K26="",C43=""), "$0.00",IF(C43=0,D26,IF(C43=1,E26,IF(C43=2,F26,IF(C43=3,G26,M26)))))</f>
        <v>$0.00</v>
      </c>
      <c r="M26" s="7" t="b">
        <f>IF(C43=4,H26,IF(C43=5,I26,IF(C43=6,#REF!,IF(C43=7,#REF!,IF(C43=8,#REF!)))))</f>
        <v>0</v>
      </c>
    </row>
    <row r="27" spans="2:17" ht="13.5" thickBot="1" x14ac:dyDescent="0.25">
      <c r="B27" s="129" t="s">
        <v>24</v>
      </c>
      <c r="C27" s="77"/>
      <c r="D27" s="38">
        <v>22</v>
      </c>
      <c r="E27" s="43">
        <v>24</v>
      </c>
      <c r="F27" s="43">
        <v>36</v>
      </c>
      <c r="G27" s="43">
        <v>49</v>
      </c>
      <c r="H27" s="43">
        <v>61</v>
      </c>
      <c r="I27" s="128">
        <v>74</v>
      </c>
      <c r="J27" s="23"/>
      <c r="K27" s="24"/>
      <c r="L27" s="25" t="str">
        <f>IF(OR(K27="",C43=""), "$0.00",IF(C43=0,D27,IF(C43=1,E27,IF(C43=2,F27,IF(C43=3,G27,M27)))))</f>
        <v>$0.00</v>
      </c>
      <c r="M27" s="7" t="b">
        <f>IF(C43=4,H27,IF(C43=5,I27,IF(C43=6,#REF!,IF(C43=7,#REF!,IF(C43=8,#REF!)))))</f>
        <v>0</v>
      </c>
    </row>
    <row r="28" spans="2:17" ht="13.5" thickBot="1" x14ac:dyDescent="0.25">
      <c r="B28" s="124" t="s">
        <v>25</v>
      </c>
      <c r="C28" s="102"/>
      <c r="D28" s="35"/>
      <c r="E28" s="44"/>
      <c r="F28" s="44"/>
      <c r="G28" s="44"/>
      <c r="H28" s="44"/>
      <c r="I28" s="130"/>
      <c r="J28" s="23"/>
      <c r="K28" s="27"/>
      <c r="L28" s="25" t="str">
        <f>IF(OR(K28="",C43=""), "$0.00",IF(C43=0,D28,IF(C43=1,E28,IF(C43=2,F28,IF(C43=3,G28,M28)))))</f>
        <v>$0.00</v>
      </c>
      <c r="M28" s="7" t="b">
        <f>IF(C43=4,H28,IF(C43=5,I28,IF(C43=6,#REF!,IF(C43=7,#REF!,IF(C43=8,#REF!)))))</f>
        <v>0</v>
      </c>
    </row>
    <row r="29" spans="2:17" ht="13.5" thickBot="1" x14ac:dyDescent="0.25">
      <c r="B29" s="120" t="s">
        <v>26</v>
      </c>
      <c r="C29" s="103"/>
      <c r="D29" s="35">
        <v>16</v>
      </c>
      <c r="E29" s="35">
        <v>16</v>
      </c>
      <c r="F29" s="35">
        <v>16</v>
      </c>
      <c r="G29" s="35">
        <v>16</v>
      </c>
      <c r="H29" s="35">
        <v>16</v>
      </c>
      <c r="I29" s="131">
        <v>16</v>
      </c>
      <c r="J29" s="23"/>
      <c r="K29" s="27" t="str">
        <f>IF(OR(K10="X",K16="X",K22="X"),"X","")</f>
        <v/>
      </c>
      <c r="L29" s="25">
        <f>IF(K29="X",16,0)</f>
        <v>0</v>
      </c>
      <c r="M29" s="7" t="b">
        <f>IF(C43=4,H29,IF(C43=5,I29,IF(C43=6,#REF!,IF(C43=7,#REF!,IF(C43=8,#REF!)))))</f>
        <v>0</v>
      </c>
    </row>
    <row r="30" spans="2:17" ht="13.5" thickBot="1" x14ac:dyDescent="0.25">
      <c r="B30" s="124" t="s">
        <v>51</v>
      </c>
      <c r="C30" s="102"/>
      <c r="D30" s="38">
        <v>11</v>
      </c>
      <c r="E30" s="43">
        <v>11</v>
      </c>
      <c r="F30" s="43">
        <v>11</v>
      </c>
      <c r="G30" s="43">
        <v>11</v>
      </c>
      <c r="H30" s="43">
        <v>11</v>
      </c>
      <c r="I30" s="128">
        <v>11</v>
      </c>
      <c r="J30" s="23"/>
      <c r="K30" s="30"/>
      <c r="L30" s="25" t="str">
        <f>IF(OR(K30="",C43=""), "$0.00",IF(C43=0,D30,IF(C43=1,E30,IF(C43=2,F30,IF(C43=3,G30,M30)))))</f>
        <v>$0.00</v>
      </c>
      <c r="M30" s="7" t="b">
        <f>IF(C43=4,H30,IF(C43=5,I30,IF(C43=6,#REF!,IF(C43=7,#REF!,IF(C43=8,#REF!)))))</f>
        <v>0</v>
      </c>
    </row>
    <row r="31" spans="2:17" ht="13.5" customHeight="1" thickBot="1" x14ac:dyDescent="0.3">
      <c r="B31" s="124" t="s">
        <v>27</v>
      </c>
      <c r="C31" s="102"/>
      <c r="D31" s="38">
        <v>12</v>
      </c>
      <c r="E31" s="43">
        <v>12</v>
      </c>
      <c r="F31" s="43">
        <v>12</v>
      </c>
      <c r="G31" s="43">
        <v>12</v>
      </c>
      <c r="H31" s="43">
        <v>12</v>
      </c>
      <c r="I31" s="128">
        <v>12</v>
      </c>
      <c r="J31" s="23"/>
      <c r="K31" s="30"/>
      <c r="L31" s="25" t="str">
        <f>IF(OR(K31="",C43=""), "$0.00",IF(C43=0,D31,IF(C43=1,E31,IF(C43=2,F31,IF(C43=3,G31,M31)))))</f>
        <v>$0.00</v>
      </c>
      <c r="M31" s="7" t="b">
        <f>IF(C43=4,H31,IF(C43=5,I31,IF(C43=6,#REF!,IF(C43=7,#REF!,IF(C43=8,#REF!)))))</f>
        <v>0</v>
      </c>
      <c r="N31" s="174" t="s">
        <v>28</v>
      </c>
      <c r="O31" s="175"/>
      <c r="P31" s="175"/>
      <c r="Q31" s="176"/>
    </row>
    <row r="32" spans="2:17" ht="15" customHeight="1" thickBot="1" x14ac:dyDescent="0.25">
      <c r="B32" s="180" t="s">
        <v>55</v>
      </c>
      <c r="C32" s="181"/>
      <c r="D32" s="181"/>
      <c r="E32" s="182"/>
      <c r="F32" s="177" t="s">
        <v>29</v>
      </c>
      <c r="G32" s="177"/>
      <c r="H32" s="178" t="s">
        <v>30</v>
      </c>
      <c r="I32" s="179"/>
      <c r="J32" s="148"/>
      <c r="K32" s="133"/>
      <c r="L32" s="25" t="str">
        <f>IF(OR(K32="",C43=""), "$0.00",IF(C43=0,#REF!,IF(C43=1,#REF!,IF(C43=2,#REF!,IF(C43=3,#REF!,M32)))))</f>
        <v>$0.00</v>
      </c>
      <c r="M32" s="7" t="b">
        <f>IF(C43=4,#REF!,IF(C43=5,#REF!,IF(C43=6,#REF!,IF(C43=7,#REF!,IF(C43=8,#REF!)))))</f>
        <v>0</v>
      </c>
      <c r="N32" s="46" t="s">
        <v>31</v>
      </c>
      <c r="O32" s="47" t="s">
        <v>32</v>
      </c>
      <c r="P32" s="48" t="s">
        <v>13</v>
      </c>
      <c r="Q32" s="79" t="s">
        <v>15</v>
      </c>
    </row>
    <row r="33" spans="2:17" ht="12.75" customHeight="1" x14ac:dyDescent="0.2">
      <c r="B33" s="183"/>
      <c r="C33" s="184"/>
      <c r="D33" s="184"/>
      <c r="E33" s="185"/>
      <c r="F33" s="159" t="s">
        <v>12</v>
      </c>
      <c r="G33" s="159"/>
      <c r="H33" s="160" t="str">
        <f>IF(K10&lt;&gt;"",L10,IF(K12&lt;&gt;"",L12,IF(K13&lt;&gt;"",L13,"$0.00")))</f>
        <v>$0.00</v>
      </c>
      <c r="I33" s="161"/>
      <c r="J33" s="45"/>
      <c r="N33" s="50"/>
      <c r="O33" s="51"/>
      <c r="P33" s="52">
        <f>IF($K10="X",$H33, 0)</f>
        <v>0</v>
      </c>
      <c r="Q33" s="82">
        <f>IF(OR(K12="X",K13="X"),H33,0)</f>
        <v>0</v>
      </c>
    </row>
    <row r="34" spans="2:17" ht="12.75" customHeight="1" x14ac:dyDescent="0.2">
      <c r="B34" s="137" t="s">
        <v>56</v>
      </c>
      <c r="C34" s="138"/>
      <c r="D34" s="138"/>
      <c r="E34" s="139"/>
      <c r="F34" s="163" t="s">
        <v>19</v>
      </c>
      <c r="G34" s="159"/>
      <c r="H34" s="160" t="str">
        <f>IF(K16&lt;&gt;"",L16,IF(K18&lt;&gt;"",L18, "$0.00"))</f>
        <v>$0.00</v>
      </c>
      <c r="I34" s="161"/>
      <c r="J34" s="49"/>
      <c r="N34" s="53"/>
      <c r="O34" s="54"/>
      <c r="P34" s="55">
        <f>IF($K16="X",$H34, 0)</f>
        <v>0</v>
      </c>
      <c r="Q34" s="83">
        <f>IF($K18="X",$H34,0)</f>
        <v>0</v>
      </c>
    </row>
    <row r="35" spans="2:17" ht="12.75" customHeight="1" x14ac:dyDescent="0.2">
      <c r="B35" s="168" t="s">
        <v>33</v>
      </c>
      <c r="C35" s="169"/>
      <c r="D35" s="169"/>
      <c r="E35" s="170"/>
      <c r="F35" s="159" t="s">
        <v>20</v>
      </c>
      <c r="G35" s="159"/>
      <c r="H35" s="160" t="str">
        <f>L20</f>
        <v>$0.00</v>
      </c>
      <c r="I35" s="161"/>
      <c r="J35" s="49"/>
      <c r="N35" s="53"/>
      <c r="O35" s="54"/>
      <c r="P35" s="56"/>
      <c r="Q35" s="83" t="str">
        <f>H35</f>
        <v>$0.00</v>
      </c>
    </row>
    <row r="36" spans="2:17" ht="12.75" customHeight="1" x14ac:dyDescent="0.2">
      <c r="B36" s="171"/>
      <c r="C36" s="172"/>
      <c r="D36" s="172"/>
      <c r="E36" s="173"/>
      <c r="F36" s="159" t="s">
        <v>21</v>
      </c>
      <c r="G36" s="159"/>
      <c r="H36" s="160" t="str">
        <f>L21</f>
        <v>$0.00</v>
      </c>
      <c r="I36" s="161"/>
      <c r="J36" s="49"/>
      <c r="N36" s="53"/>
      <c r="O36" s="54"/>
      <c r="P36" s="56"/>
      <c r="Q36" s="83" t="str">
        <f>H36</f>
        <v>$0.00</v>
      </c>
    </row>
    <row r="37" spans="2:17" ht="12.75" customHeight="1" x14ac:dyDescent="0.35">
      <c r="B37" s="137" t="s">
        <v>57</v>
      </c>
      <c r="C37" s="140"/>
      <c r="D37" s="140"/>
      <c r="E37" s="141"/>
      <c r="F37" s="163" t="s">
        <v>22</v>
      </c>
      <c r="G37" s="159"/>
      <c r="H37" s="160" t="str">
        <f>IF(K22&lt;&gt;"",L22,IF(K24&lt;&gt;"",L24, "$0.00"))</f>
        <v>$0.00</v>
      </c>
      <c r="I37" s="161"/>
      <c r="J37" s="49"/>
      <c r="N37" s="53"/>
      <c r="O37" s="54"/>
      <c r="P37" s="55">
        <f>IF($K22="X",$H37,0)</f>
        <v>0</v>
      </c>
      <c r="Q37" s="83">
        <f>IF($K24="X",$H37,0)</f>
        <v>0</v>
      </c>
    </row>
    <row r="38" spans="2:17" ht="12.75" customHeight="1" x14ac:dyDescent="0.2">
      <c r="B38" s="168" t="s">
        <v>34</v>
      </c>
      <c r="C38" s="169"/>
      <c r="D38" s="169"/>
      <c r="E38" s="170"/>
      <c r="F38" s="162" t="s">
        <v>23</v>
      </c>
      <c r="G38" s="163"/>
      <c r="H38" s="160" t="str">
        <f t="shared" ref="H38:H43" si="0">L26</f>
        <v>$0.00</v>
      </c>
      <c r="I38" s="161"/>
      <c r="J38" s="49"/>
      <c r="N38" s="57" t="str">
        <f>H38</f>
        <v>$0.00</v>
      </c>
      <c r="O38" s="54"/>
      <c r="P38" s="56"/>
      <c r="Q38" s="84"/>
    </row>
    <row r="39" spans="2:17" ht="12.75" customHeight="1" x14ac:dyDescent="0.2">
      <c r="B39" s="168"/>
      <c r="C39" s="169"/>
      <c r="D39" s="169"/>
      <c r="E39" s="170"/>
      <c r="F39" s="162" t="s">
        <v>35</v>
      </c>
      <c r="G39" s="163"/>
      <c r="H39" s="160" t="str">
        <f t="shared" si="0"/>
        <v>$0.00</v>
      </c>
      <c r="I39" s="161"/>
      <c r="J39" s="49"/>
      <c r="N39" s="57" t="str">
        <f>H39</f>
        <v>$0.00</v>
      </c>
      <c r="O39" s="54"/>
      <c r="P39" s="56"/>
      <c r="Q39" s="84"/>
    </row>
    <row r="40" spans="2:17" ht="12.75" customHeight="1" x14ac:dyDescent="0.2">
      <c r="B40" s="168"/>
      <c r="C40" s="169"/>
      <c r="D40" s="169"/>
      <c r="E40" s="170"/>
      <c r="F40" s="159" t="s">
        <v>36</v>
      </c>
      <c r="G40" s="159"/>
      <c r="H40" s="160" t="str">
        <f t="shared" si="0"/>
        <v>$0.00</v>
      </c>
      <c r="I40" s="161"/>
      <c r="J40" s="49"/>
      <c r="N40" s="53"/>
      <c r="O40" s="58" t="str">
        <f>H40</f>
        <v>$0.00</v>
      </c>
      <c r="P40" s="56"/>
      <c r="Q40" s="84"/>
    </row>
    <row r="41" spans="2:17" ht="12.75" customHeight="1" x14ac:dyDescent="0.2">
      <c r="B41" s="153" t="s">
        <v>37</v>
      </c>
      <c r="C41" s="154"/>
      <c r="D41" s="154"/>
      <c r="E41" s="155"/>
      <c r="F41" s="159" t="s">
        <v>54</v>
      </c>
      <c r="G41" s="159"/>
      <c r="H41" s="197">
        <f t="shared" si="0"/>
        <v>0</v>
      </c>
      <c r="I41" s="198"/>
      <c r="J41" s="49"/>
      <c r="N41" s="53"/>
      <c r="O41" s="54"/>
      <c r="P41" s="81" t="str">
        <f>IF(K29="X",H41,"$0.00")</f>
        <v>$0.00</v>
      </c>
      <c r="Q41" s="84"/>
    </row>
    <row r="42" spans="2:17" ht="12.75" customHeight="1" x14ac:dyDescent="0.2">
      <c r="B42" s="156"/>
      <c r="C42" s="157"/>
      <c r="D42" s="157"/>
      <c r="E42" s="158"/>
      <c r="F42" s="159" t="s">
        <v>41</v>
      </c>
      <c r="G42" s="159"/>
      <c r="H42" s="160" t="str">
        <f t="shared" si="0"/>
        <v>$0.00</v>
      </c>
      <c r="I42" s="161"/>
      <c r="J42" s="49"/>
      <c r="N42" s="53"/>
      <c r="O42" s="56"/>
      <c r="P42" s="59" t="str">
        <f>IF(K16="X",H42,"$0.00")</f>
        <v>$0.00</v>
      </c>
      <c r="Q42" s="59" t="str">
        <f>IF(K18="X",H42,"$0.00")</f>
        <v>$0.00</v>
      </c>
    </row>
    <row r="43" spans="2:17" ht="12.75" customHeight="1" x14ac:dyDescent="0.2">
      <c r="B43" s="132" t="s">
        <v>38</v>
      </c>
      <c r="C43" s="165"/>
      <c r="D43" s="133"/>
      <c r="E43" s="60"/>
      <c r="F43" s="159" t="s">
        <v>27</v>
      </c>
      <c r="G43" s="159"/>
      <c r="H43" s="160" t="str">
        <f t="shared" si="0"/>
        <v>$0.00</v>
      </c>
      <c r="I43" s="161"/>
      <c r="J43" s="49"/>
      <c r="N43" s="53"/>
      <c r="O43" s="54"/>
      <c r="P43" s="56"/>
      <c r="Q43" s="85" t="str">
        <f>H43</f>
        <v>$0.00</v>
      </c>
    </row>
    <row r="44" spans="2:17" ht="15" customHeight="1" thickBot="1" x14ac:dyDescent="0.4">
      <c r="B44" s="134"/>
      <c r="C44" s="166"/>
      <c r="D44" s="135"/>
      <c r="E44" s="135"/>
      <c r="F44" s="162"/>
      <c r="G44" s="163"/>
      <c r="H44" s="160"/>
      <c r="I44" s="161"/>
      <c r="J44" s="49"/>
      <c r="N44" s="61"/>
      <c r="O44" s="62"/>
      <c r="P44" s="63"/>
      <c r="Q44" s="86"/>
    </row>
    <row r="45" spans="2:17" ht="12.75" customHeight="1" thickBot="1" x14ac:dyDescent="0.4">
      <c r="B45" s="146"/>
      <c r="C45" s="167"/>
      <c r="D45" s="147"/>
      <c r="E45" s="147"/>
      <c r="F45" s="164" t="s">
        <v>39</v>
      </c>
      <c r="G45" s="164"/>
      <c r="H45" s="199">
        <f>SUM(H33:I44)</f>
        <v>0</v>
      </c>
      <c r="I45" s="200"/>
      <c r="J45" s="49"/>
      <c r="N45" s="64">
        <f>SUM(N33:N44)</f>
        <v>0</v>
      </c>
      <c r="O45" s="65">
        <f>SUM(O33:O44)</f>
        <v>0</v>
      </c>
      <c r="P45" s="66">
        <f>SUM(P33:P44)</f>
        <v>0</v>
      </c>
      <c r="Q45" s="87">
        <f>SUM(Q33:Q44)</f>
        <v>0</v>
      </c>
    </row>
    <row r="46" spans="2:17" ht="15.75" customHeight="1" thickBot="1" x14ac:dyDescent="0.25">
      <c r="B46" s="143"/>
      <c r="C46" s="143"/>
      <c r="D46" s="143"/>
      <c r="E46" s="143"/>
      <c r="F46" s="143"/>
      <c r="G46" s="143"/>
      <c r="H46" s="143"/>
      <c r="I46" s="143"/>
      <c r="J46" s="49"/>
      <c r="N46" s="149">
        <f>SUM(N45:Q45)</f>
        <v>0</v>
      </c>
      <c r="O46" s="150"/>
      <c r="P46" s="151"/>
      <c r="Q46" s="152"/>
    </row>
    <row r="47" spans="2:17" ht="13.5" thickBot="1" x14ac:dyDescent="0.25">
      <c r="B47" s="143"/>
      <c r="C47" s="143"/>
      <c r="D47" s="143"/>
      <c r="E47" s="143"/>
      <c r="I47" s="67" t="s">
        <v>52</v>
      </c>
      <c r="J47" s="67"/>
    </row>
    <row r="48" spans="2:17" x14ac:dyDescent="0.2">
      <c r="D48" s="136"/>
      <c r="E48" s="136"/>
      <c r="F48" s="70" t="s">
        <v>31</v>
      </c>
      <c r="G48" s="71" t="s">
        <v>32</v>
      </c>
      <c r="H48" s="71" t="s">
        <v>13</v>
      </c>
      <c r="I48" s="72" t="s">
        <v>15</v>
      </c>
      <c r="J48" s="67"/>
    </row>
    <row r="49" spans="1:24" ht="13.5" thickBot="1" x14ac:dyDescent="0.25">
      <c r="F49" s="73">
        <f>N45</f>
        <v>0</v>
      </c>
      <c r="G49" s="74">
        <f>O45</f>
        <v>0</v>
      </c>
      <c r="H49" s="74">
        <f>P45</f>
        <v>0</v>
      </c>
      <c r="I49" s="75">
        <f>Q45</f>
        <v>0</v>
      </c>
      <c r="J49" s="20"/>
    </row>
    <row r="50" spans="1:24" s="80" customFormat="1" x14ac:dyDescent="0.2">
      <c r="A50" s="7"/>
      <c r="B50" s="7"/>
      <c r="C50" s="7"/>
      <c r="J50" s="7"/>
      <c r="L50" s="6"/>
      <c r="M50" s="7"/>
      <c r="N50" s="7"/>
      <c r="S50" s="7"/>
      <c r="T50" s="7"/>
      <c r="U50" s="7"/>
      <c r="V50" s="7"/>
      <c r="W50" s="7"/>
      <c r="X50" s="7"/>
    </row>
    <row r="51" spans="1:24" x14ac:dyDescent="0.2">
      <c r="D51" s="7"/>
      <c r="E51" s="7"/>
      <c r="F51" s="7"/>
      <c r="G51" s="7"/>
      <c r="H51" s="7"/>
      <c r="I51" s="7"/>
    </row>
  </sheetData>
  <sheetProtection sheet="1" objects="1" selectLockedCells="1"/>
  <mergeCells count="39">
    <mergeCell ref="F45:G45"/>
    <mergeCell ref="H45:I45"/>
    <mergeCell ref="N46:Q46"/>
    <mergeCell ref="B41:E42"/>
    <mergeCell ref="F41:G41"/>
    <mergeCell ref="H41:I41"/>
    <mergeCell ref="F42:G42"/>
    <mergeCell ref="H42:I42"/>
    <mergeCell ref="C43:C45"/>
    <mergeCell ref="F43:G43"/>
    <mergeCell ref="H43:I43"/>
    <mergeCell ref="F44:G44"/>
    <mergeCell ref="H44:I44"/>
    <mergeCell ref="F37:G37"/>
    <mergeCell ref="H37:I37"/>
    <mergeCell ref="B38:E40"/>
    <mergeCell ref="F38:G38"/>
    <mergeCell ref="H38:I38"/>
    <mergeCell ref="F39:G39"/>
    <mergeCell ref="H39:I39"/>
    <mergeCell ref="F40:G40"/>
    <mergeCell ref="H40:I40"/>
    <mergeCell ref="F34:G34"/>
    <mergeCell ref="H34:I34"/>
    <mergeCell ref="B35:E36"/>
    <mergeCell ref="F35:G35"/>
    <mergeCell ref="H35:I35"/>
    <mergeCell ref="F36:G36"/>
    <mergeCell ref="H36:I36"/>
    <mergeCell ref="B7:D7"/>
    <mergeCell ref="E7:G7"/>
    <mergeCell ref="H7:I7"/>
    <mergeCell ref="D8:I8"/>
    <mergeCell ref="N31:Q31"/>
    <mergeCell ref="B32:E33"/>
    <mergeCell ref="F32:G32"/>
    <mergeCell ref="H32:I32"/>
    <mergeCell ref="F33:G33"/>
    <mergeCell ref="H33:I33"/>
  </mergeCells>
  <printOptions horizontalCentered="1"/>
  <pageMargins left="0.25" right="0.25" top="0.5" bottom="0.25" header="0" footer="0"/>
  <pageSetup scale="88" orientation="portrait" horizontalDpi="300" verticalDpi="300"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Duplex-Apt up to 4 units</vt:lpstr>
      <vt:lpstr>Single Family-Mobile Homes</vt:lpstr>
      <vt:lpstr>Aparments with 5 or more units</vt:lpstr>
      <vt:lpstr>'Aparments with 5 or more units'!Print_Area</vt:lpstr>
      <vt:lpstr>'Duplex-Apt up to 4 units'!Print_Area</vt:lpstr>
      <vt:lpstr>'Single Family-Mobile Homes'!Print_Area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Ann Figueroa</dc:creator>
  <cp:lastModifiedBy>Yolanda Ann Figueroa</cp:lastModifiedBy>
  <dcterms:created xsi:type="dcterms:W3CDTF">2021-06-11T17:37:03Z</dcterms:created>
  <dcterms:modified xsi:type="dcterms:W3CDTF">2021-12-03T23:01:30Z</dcterms:modified>
</cp:coreProperties>
</file>