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aff Forms\Blank Housing Packets\Utility Allowance Worksheets\"/>
    </mc:Choice>
  </mc:AlternateContent>
  <xr:revisionPtr revIDLastSave="0" documentId="13_ncr:1_{D4CC6470-4861-4160-BA9C-1BC51AE251CB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Apartment" sheetId="4" r:id="rId1"/>
    <sheet name="House" sheetId="5" r:id="rId2"/>
  </sheets>
  <definedNames>
    <definedName name="_xlnm.Print_Area" localSheetId="0">Apartment!$A$1:$I$49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5" l="1"/>
  <c r="H36" i="5"/>
  <c r="H35" i="5"/>
  <c r="L33" i="5"/>
  <c r="L32" i="5"/>
  <c r="L30" i="5"/>
  <c r="L29" i="5"/>
  <c r="L27" i="5"/>
  <c r="L26" i="5"/>
  <c r="L25" i="5"/>
  <c r="L22" i="5"/>
  <c r="L21" i="5"/>
  <c r="L20" i="5"/>
  <c r="L18" i="5"/>
  <c r="L17" i="5"/>
  <c r="L15" i="5"/>
  <c r="L14" i="5"/>
  <c r="L13" i="5"/>
  <c r="L11" i="5"/>
  <c r="L10" i="5"/>
  <c r="L9" i="5"/>
  <c r="L8" i="5"/>
  <c r="L7" i="5"/>
  <c r="H39" i="4"/>
  <c r="H36" i="4"/>
  <c r="H35" i="4"/>
  <c r="L32" i="4"/>
  <c r="L30" i="4"/>
  <c r="L29" i="4"/>
  <c r="L27" i="4"/>
  <c r="L26" i="4"/>
  <c r="L25" i="4"/>
  <c r="L22" i="4"/>
  <c r="L21" i="4"/>
  <c r="L20" i="4"/>
  <c r="L18" i="4"/>
  <c r="L17" i="4"/>
  <c r="L15" i="4"/>
  <c r="L14" i="4"/>
  <c r="L13" i="4"/>
  <c r="L11" i="4"/>
  <c r="L10" i="4"/>
  <c r="L9" i="4"/>
  <c r="L8" i="4"/>
  <c r="L7" i="4"/>
  <c r="K32" i="5" l="1"/>
  <c r="H45" i="5" s="1"/>
  <c r="Q45" i="5" s="1"/>
  <c r="K32" i="4"/>
  <c r="H45" i="4" s="1"/>
  <c r="Q45" i="4" s="1"/>
  <c r="K33" i="4"/>
  <c r="P35" i="5"/>
  <c r="Q44" i="5"/>
  <c r="Q39" i="5"/>
  <c r="P39" i="5"/>
  <c r="K33" i="5"/>
  <c r="H46" i="5" s="1"/>
  <c r="P46" i="5" s="1"/>
  <c r="H44" i="5"/>
  <c r="H43" i="5"/>
  <c r="P43" i="5" s="1"/>
  <c r="H42" i="5"/>
  <c r="O42" i="5" s="1"/>
  <c r="O47" i="5" s="1"/>
  <c r="G50" i="5" s="1"/>
  <c r="H41" i="5"/>
  <c r="N41" i="5" s="1"/>
  <c r="H40" i="5"/>
  <c r="N40" i="5" s="1"/>
  <c r="H38" i="5"/>
  <c r="Q38" i="5" s="1"/>
  <c r="H37" i="5"/>
  <c r="Q37" i="5" s="1"/>
  <c r="P36" i="5"/>
  <c r="Q35" i="5"/>
  <c r="P43" i="4"/>
  <c r="H43" i="4"/>
  <c r="Q43" i="4" s="1"/>
  <c r="H42" i="4"/>
  <c r="O42" i="4" s="1"/>
  <c r="O47" i="4" s="1"/>
  <c r="G50" i="4" s="1"/>
  <c r="H41" i="4"/>
  <c r="N41" i="4" s="1"/>
  <c r="H40" i="4"/>
  <c r="N40" i="4" s="1"/>
  <c r="H38" i="4"/>
  <c r="Q38" i="4" s="1"/>
  <c r="H37" i="4"/>
  <c r="Q37" i="4" s="1"/>
  <c r="L33" i="4" l="1"/>
  <c r="H46" i="4" s="1"/>
  <c r="P46" i="4" s="1"/>
  <c r="Q43" i="5"/>
  <c r="Q36" i="5"/>
  <c r="H47" i="5"/>
  <c r="N47" i="5"/>
  <c r="F50" i="5" s="1"/>
  <c r="P47" i="5"/>
  <c r="H50" i="5" s="1"/>
  <c r="N47" i="4"/>
  <c r="F50" i="4" s="1"/>
  <c r="H44" i="4"/>
  <c r="Q44" i="4" s="1"/>
  <c r="D33" i="5"/>
  <c r="D32" i="5"/>
  <c r="D30" i="5"/>
  <c r="D29" i="5"/>
  <c r="G27" i="5"/>
  <c r="F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15" i="5"/>
  <c r="H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H3" i="5"/>
  <c r="Q47" i="5" l="1"/>
  <c r="I50" i="5" s="1"/>
  <c r="Q39" i="4"/>
  <c r="P39" i="4"/>
  <c r="Q36" i="4"/>
  <c r="P36" i="4"/>
  <c r="Q35" i="4"/>
  <c r="P35" i="4"/>
  <c r="H47" i="4"/>
  <c r="E33" i="4"/>
  <c r="E33" i="5" s="1"/>
  <c r="E32" i="4"/>
  <c r="E32" i="5" s="1"/>
  <c r="E30" i="4"/>
  <c r="E30" i="5" s="1"/>
  <c r="E29" i="4"/>
  <c r="E29" i="5" s="1"/>
  <c r="H27" i="4"/>
  <c r="H27" i="5" s="1"/>
  <c r="E27" i="4"/>
  <c r="E27" i="5" s="1"/>
  <c r="N48" i="5" l="1"/>
  <c r="P47" i="4"/>
  <c r="H50" i="4" s="1"/>
  <c r="Q47" i="4"/>
  <c r="I50" i="4" s="1"/>
  <c r="F30" i="4"/>
  <c r="F30" i="5" s="1"/>
  <c r="F33" i="4"/>
  <c r="F33" i="5" s="1"/>
  <c r="I27" i="4"/>
  <c r="I27" i="5" s="1"/>
  <c r="F29" i="4"/>
  <c r="F29" i="5" s="1"/>
  <c r="F32" i="4"/>
  <c r="F32" i="5" s="1"/>
  <c r="N48" i="4" l="1"/>
  <c r="G33" i="4"/>
  <c r="G33" i="5" s="1"/>
  <c r="G32" i="4"/>
  <c r="G32" i="5" s="1"/>
  <c r="G30" i="4"/>
  <c r="G30" i="5" s="1"/>
  <c r="G29" i="4"/>
  <c r="G29" i="5" s="1"/>
  <c r="H30" i="4" l="1"/>
  <c r="H30" i="5" s="1"/>
  <c r="H33" i="4"/>
  <c r="H33" i="5" s="1"/>
  <c r="H29" i="4"/>
  <c r="H29" i="5" s="1"/>
  <c r="H32" i="4"/>
  <c r="H32" i="5" s="1"/>
  <c r="I30" i="4" l="1"/>
  <c r="I30" i="5" s="1"/>
  <c r="I32" i="4"/>
  <c r="I32" i="5" s="1"/>
  <c r="I29" i="4"/>
  <c r="I29" i="5" s="1"/>
  <c r="I33" i="4"/>
  <c r="I33" i="5" s="1"/>
</calcChain>
</file>

<file path=xl/sharedStrings.xml><?xml version="1.0" encoding="utf-8"?>
<sst xmlns="http://schemas.openxmlformats.org/spreadsheetml/2006/main" count="168" uniqueCount="61">
  <si>
    <t>Utility or Service</t>
  </si>
  <si>
    <t>Monthly Dollar Allowances</t>
  </si>
  <si>
    <t>0 BR</t>
  </si>
  <si>
    <t>1 BR</t>
  </si>
  <si>
    <t>2 BR</t>
  </si>
  <si>
    <t>3 BR</t>
  </si>
  <si>
    <t>4 BR</t>
  </si>
  <si>
    <t>5 BR</t>
  </si>
  <si>
    <t>Heating</t>
  </si>
  <si>
    <t>a.</t>
  </si>
  <si>
    <t xml:space="preserve">Natural Gas </t>
  </si>
  <si>
    <t>b.</t>
  </si>
  <si>
    <t xml:space="preserve">Bottle Gas </t>
  </si>
  <si>
    <t>c.</t>
  </si>
  <si>
    <t>Electric</t>
  </si>
  <si>
    <t>d.</t>
  </si>
  <si>
    <t>Oil / Other</t>
  </si>
  <si>
    <t>Cooking</t>
  </si>
  <si>
    <t>Bottle Gas</t>
  </si>
  <si>
    <t>Other Electric</t>
  </si>
  <si>
    <t>Air Conditioning</t>
  </si>
  <si>
    <t>Water Heating</t>
  </si>
  <si>
    <t xml:space="preserve">Water </t>
  </si>
  <si>
    <t xml:space="preserve">Sewer   </t>
  </si>
  <si>
    <t>Trash Collection</t>
  </si>
  <si>
    <t>Range / Microwave</t>
  </si>
  <si>
    <t>Refrigerator</t>
  </si>
  <si>
    <t>Actual Family  Allowances</t>
  </si>
  <si>
    <t>per month cost</t>
  </si>
  <si>
    <t>Name of Family</t>
  </si>
  <si>
    <t>Address of Unit</t>
  </si>
  <si>
    <t>Water</t>
  </si>
  <si>
    <t>Sewer</t>
  </si>
  <si>
    <t>Other</t>
  </si>
  <si>
    <t>Number of Bedrooms</t>
  </si>
  <si>
    <t>Total</t>
  </si>
  <si>
    <t xml:space="preserve">Unit Type:                        </t>
  </si>
  <si>
    <t>Brazoria County Housing Authority, TX</t>
  </si>
  <si>
    <t>Locality:</t>
  </si>
  <si>
    <t>Effective Date:</t>
  </si>
  <si>
    <t>Detached House</t>
  </si>
  <si>
    <t>e.</t>
  </si>
  <si>
    <t>Heat Pump</t>
  </si>
  <si>
    <t>Other Electric (Lights &amp; Appliances)</t>
  </si>
  <si>
    <t>Other Electric &amp; Cooling</t>
  </si>
  <si>
    <t>Water, Sewer, Trash Collection</t>
  </si>
  <si>
    <r>
      <t xml:space="preserve">To be used by the family to compute allowance.  </t>
    </r>
    <r>
      <rPr>
        <i/>
        <sz val="8"/>
        <rFont val="Candara"/>
        <family val="2"/>
      </rPr>
      <t>Complete below for the actual unit rented.</t>
    </r>
  </si>
  <si>
    <t>Electric Fee  $9.68</t>
  </si>
  <si>
    <t>Natural Gas Fee  $18.42</t>
  </si>
  <si>
    <t>Allowances for Tenant Furnished Utilities</t>
  </si>
  <si>
    <r>
      <t>U.S. Dept of Housing and Urban Development</t>
    </r>
    <r>
      <rPr>
        <sz val="8"/>
        <rFont val="Candara"/>
        <family val="2"/>
      </rPr>
      <t xml:space="preserve">                   Office of Public and Indian Housing</t>
    </r>
  </si>
  <si>
    <t>Water/Sewer</t>
  </si>
  <si>
    <t>Trash</t>
  </si>
  <si>
    <t>Natural Gas</t>
  </si>
  <si>
    <t>MAX ALLOWABLE</t>
  </si>
  <si>
    <t>Other (electric fee)</t>
  </si>
  <si>
    <t>Other (natural gas fee)</t>
  </si>
  <si>
    <r>
      <rPr>
        <b/>
        <sz val="9"/>
        <rFont val="Candara"/>
        <family val="2"/>
      </rPr>
      <t>Range</t>
    </r>
    <r>
      <rPr>
        <sz val="9"/>
        <rFont val="Candara"/>
        <family val="2"/>
      </rPr>
      <t xml:space="preserve"> / Microwave</t>
    </r>
  </si>
  <si>
    <t>Apartment / Walk$0.00up</t>
  </si>
  <si>
    <t>Tenant$0.00supplied Appliances</t>
  </si>
  <si>
    <t>Other$0.00$0.00specify: Monthly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</si>
</sst>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0"/>
      <name val="Arial"/>
    </font>
    <font>
      <b/>
      <sz val="12"/>
      <name val="Cambria"/>
      <family val="1"/>
    </font>
    <font>
      <sz val="10"/>
      <name val="Cambria"/>
      <family val="1"/>
    </font>
    <font>
      <sz val="9"/>
      <name val="Cambria"/>
      <family val="1"/>
    </font>
    <font>
      <b/>
      <sz val="12"/>
      <name val="Candara"/>
      <family val="2"/>
    </font>
    <font>
      <b/>
      <sz val="8"/>
      <name val="Candara"/>
      <family val="2"/>
    </font>
    <font>
      <sz val="8"/>
      <name val="Candara"/>
      <family val="2"/>
    </font>
    <font>
      <sz val="10"/>
      <name val="Candara"/>
      <family val="2"/>
    </font>
    <font>
      <sz val="9"/>
      <name val="Candara"/>
      <family val="2"/>
    </font>
    <font>
      <b/>
      <sz val="9"/>
      <name val="Candara"/>
      <family val="2"/>
    </font>
    <font>
      <b/>
      <sz val="10"/>
      <name val="Candara"/>
      <family val="2"/>
    </font>
    <font>
      <i/>
      <sz val="8"/>
      <name val="Candara"/>
      <family val="2"/>
    </font>
    <font>
      <sz val="10"/>
      <name val="Arial Narrow"/>
      <family val="2"/>
    </font>
    <font>
      <b/>
      <sz val="11"/>
      <name val="Candara"/>
      <family val="2"/>
    </font>
    <font>
      <sz val="11"/>
      <name val="Candara"/>
      <family val="2"/>
    </font>
    <font>
      <sz val="10"/>
      <name val="Arial"/>
    </font>
    <font>
      <sz val="8"/>
      <name val="Cambria"/>
      <family val="2"/>
      <scheme val="major"/>
    </font>
    <font>
      <sz val="11"/>
      <color theme="1"/>
      <name val="Calibri"/>
      <family val="2"/>
      <scheme val="minor"/>
    </font>
    <font>
      <sz val="10"/>
      <name val="Cambria"/>
      <family val="2"/>
      <scheme val="maj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0000"/>
      <name val="Candara"/>
      <family val="2"/>
    </font>
    <font>
      <sz val="14"/>
      <name val="Times New Roman"/>
      <family val="1"/>
    </font>
    <font>
      <b/>
      <sz val="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17" fillId="0" borderId="0"/>
  </cellStyleXfs>
  <cellXfs count="158">
    <xf numFmtId="0" fontId="0" fillId="0" borderId="0" xfId="0"/>
    <xf numFmtId="0" fontId="20" fillId="0" borderId="23" xfId="0" applyFont="1" applyBorder="1" applyAlignment="1" applyProtection="1">
      <alignment horizontal="center"/>
      <protection hidden="1"/>
    </xf>
    <xf numFmtId="0" fontId="20" fillId="0" borderId="24" xfId="0" applyFont="1" applyBorder="1" applyAlignment="1" applyProtection="1">
      <alignment horizontal="center"/>
      <protection hidden="1"/>
    </xf>
    <xf numFmtId="0" fontId="20" fillId="0" borderId="25" xfId="0" applyFont="1" applyBorder="1" applyAlignment="1" applyProtection="1">
      <alignment horizontal="center"/>
      <protection hidden="1"/>
    </xf>
    <xf numFmtId="0" fontId="20" fillId="0" borderId="26" xfId="0" applyFont="1" applyBorder="1" applyAlignment="1" applyProtection="1">
      <alignment horizontal="center"/>
      <protection hidden="1"/>
    </xf>
    <xf numFmtId="164" fontId="21" fillId="0" borderId="12" xfId="1" applyNumberFormat="1" applyFont="1" applyBorder="1" applyAlignment="1" applyProtection="1">
      <alignment horizontal="center" vertical="center"/>
      <protection hidden="1"/>
    </xf>
    <xf numFmtId="164" fontId="21" fillId="0" borderId="28" xfId="1" applyNumberFormat="1" applyFont="1" applyBorder="1" applyAlignment="1" applyProtection="1">
      <alignment horizontal="center" vertical="center"/>
      <protection hidden="1"/>
    </xf>
    <xf numFmtId="164" fontId="21" fillId="0" borderId="1" xfId="1" applyNumberFormat="1" applyFont="1" applyBorder="1" applyAlignment="1" applyProtection="1">
      <alignment horizontal="center" vertical="center"/>
      <protection hidden="1"/>
    </xf>
    <xf numFmtId="164" fontId="21" fillId="0" borderId="30" xfId="1" applyNumberFormat="1" applyFont="1" applyBorder="1" applyAlignment="1" applyProtection="1">
      <alignment horizontal="center" vertical="center"/>
      <protection hidden="1"/>
    </xf>
    <xf numFmtId="164" fontId="21" fillId="0" borderId="29" xfId="1" applyNumberFormat="1" applyFont="1" applyBorder="1" applyAlignment="1" applyProtection="1">
      <alignment horizontal="center" vertical="center"/>
      <protection hidden="1"/>
    </xf>
    <xf numFmtId="164" fontId="21" fillId="0" borderId="27" xfId="1" applyNumberFormat="1" applyFont="1" applyBorder="1" applyAlignment="1" applyProtection="1">
      <alignment horizontal="center" vertical="center"/>
      <protection hidden="1"/>
    </xf>
    <xf numFmtId="164" fontId="21" fillId="0" borderId="4" xfId="1" applyNumberFormat="1" applyFont="1" applyBorder="1" applyAlignment="1" applyProtection="1">
      <alignment horizontal="center" vertical="center"/>
      <protection hidden="1"/>
    </xf>
    <xf numFmtId="164" fontId="21" fillId="6" borderId="1" xfId="1" applyNumberFormat="1" applyFont="1" applyFill="1" applyBorder="1" applyAlignment="1" applyProtection="1">
      <alignment horizontal="center" vertical="center"/>
      <protection hidden="1"/>
    </xf>
    <xf numFmtId="164" fontId="21" fillId="6" borderId="30" xfId="1" applyNumberFormat="1" applyFont="1" applyFill="1" applyBorder="1" applyAlignment="1" applyProtection="1">
      <alignment horizontal="center" vertical="center"/>
      <protection hidden="1"/>
    </xf>
    <xf numFmtId="164" fontId="21" fillId="0" borderId="30" xfId="1" applyNumberFormat="1" applyFont="1" applyFill="1" applyBorder="1" applyAlignment="1" applyProtection="1">
      <alignment horizontal="center" vertical="center"/>
      <protection hidden="1"/>
    </xf>
    <xf numFmtId="164" fontId="20" fillId="0" borderId="23" xfId="0" applyNumberFormat="1" applyFont="1" applyBorder="1" applyAlignment="1" applyProtection="1">
      <alignment horizontal="center" vertical="center"/>
      <protection hidden="1"/>
    </xf>
    <xf numFmtId="164" fontId="20" fillId="0" borderId="24" xfId="0" applyNumberFormat="1" applyFont="1" applyBorder="1" applyAlignment="1" applyProtection="1">
      <alignment horizontal="center" vertical="center"/>
      <protection hidden="1"/>
    </xf>
    <xf numFmtId="164" fontId="20" fillId="0" borderId="25" xfId="0" applyNumberFormat="1" applyFont="1" applyBorder="1" applyAlignment="1" applyProtection="1">
      <alignment horizontal="center" vertical="center"/>
      <protection hidden="1"/>
    </xf>
    <xf numFmtId="164" fontId="20" fillId="0" borderId="26" xfId="0" applyNumberFormat="1" applyFont="1" applyBorder="1" applyAlignment="1" applyProtection="1">
      <alignment horizontal="center" vertical="center"/>
      <protection hidden="1"/>
    </xf>
    <xf numFmtId="164" fontId="21" fillId="7" borderId="27" xfId="1" applyNumberFormat="1" applyFont="1" applyFill="1" applyBorder="1" applyAlignment="1" applyProtection="1">
      <alignment horizontal="center" vertical="center"/>
      <protection hidden="1"/>
    </xf>
    <xf numFmtId="164" fontId="21" fillId="7" borderId="7" xfId="1" applyNumberFormat="1" applyFont="1" applyFill="1" applyBorder="1" applyAlignment="1" applyProtection="1">
      <alignment horizontal="center" vertical="center"/>
      <protection hidden="1"/>
    </xf>
    <xf numFmtId="164" fontId="21" fillId="7" borderId="29" xfId="1" applyNumberFormat="1" applyFont="1" applyFill="1" applyBorder="1" applyAlignment="1" applyProtection="1">
      <alignment horizontal="center" vertical="center"/>
      <protection hidden="1"/>
    </xf>
    <xf numFmtId="164" fontId="21" fillId="7" borderId="4" xfId="1" applyNumberFormat="1" applyFont="1" applyFill="1" applyBorder="1" applyAlignment="1" applyProtection="1">
      <alignment horizontal="center" vertical="center"/>
      <protection hidden="1"/>
    </xf>
    <xf numFmtId="164" fontId="21" fillId="7" borderId="1" xfId="1" applyNumberFormat="1" applyFont="1" applyFill="1" applyBorder="1" applyAlignment="1" applyProtection="1">
      <alignment horizontal="center" vertical="center"/>
      <protection hidden="1"/>
    </xf>
    <xf numFmtId="164" fontId="21" fillId="7" borderId="30" xfId="1" applyNumberFormat="1" applyFont="1" applyFill="1" applyBorder="1" applyAlignment="1" applyProtection="1">
      <alignment horizontal="center" vertical="center"/>
      <protection hidden="1"/>
    </xf>
    <xf numFmtId="164" fontId="21" fillId="7" borderId="29" xfId="1" applyNumberFormat="1" applyFont="1" applyFill="1" applyBorder="1" applyAlignment="1" applyProtection="1">
      <alignment vertical="center"/>
      <protection hidden="1"/>
    </xf>
    <xf numFmtId="164" fontId="21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0" fontId="3" fillId="0" borderId="0" xfId="0" applyFont="1" applyProtection="1"/>
    <xf numFmtId="0" fontId="8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/>
    </xf>
    <xf numFmtId="164" fontId="12" fillId="0" borderId="12" xfId="0" applyNumberFormat="1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</xf>
    <xf numFmtId="164" fontId="12" fillId="0" borderId="1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12" fillId="4" borderId="12" xfId="0" applyNumberFormat="1" applyFont="1" applyFill="1" applyBorder="1" applyAlignment="1" applyProtection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/>
    </xf>
    <xf numFmtId="164" fontId="12" fillId="3" borderId="12" xfId="0" applyNumberFormat="1" applyFont="1" applyFill="1" applyBorder="1" applyAlignment="1" applyProtection="1">
      <alignment horizontal="center" vertical="center"/>
    </xf>
    <xf numFmtId="164" fontId="12" fillId="3" borderId="1" xfId="0" applyNumberFormat="1" applyFont="1" applyFill="1" applyBorder="1" applyAlignment="1" applyProtection="1">
      <alignment horizontal="center" vertical="center"/>
    </xf>
    <xf numFmtId="164" fontId="12" fillId="4" borderId="13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Protection="1"/>
    <xf numFmtId="0" fontId="7" fillId="0" borderId="2" xfId="0" applyFont="1" applyBorder="1" applyAlignment="1" applyProtection="1">
      <alignment vertical="top"/>
    </xf>
    <xf numFmtId="0" fontId="7" fillId="0" borderId="9" xfId="0" applyFont="1" applyBorder="1" applyAlignment="1" applyProtection="1">
      <alignment vertical="top"/>
    </xf>
    <xf numFmtId="0" fontId="7" fillId="0" borderId="6" xfId="0" applyFont="1" applyBorder="1" applyAlignment="1" applyProtection="1">
      <alignment vertical="top"/>
    </xf>
    <xf numFmtId="0" fontId="7" fillId="0" borderId="7" xfId="0" applyFont="1" applyBorder="1" applyAlignment="1" applyProtection="1">
      <alignment vertical="top"/>
    </xf>
    <xf numFmtId="0" fontId="16" fillId="0" borderId="14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0" fontId="16" fillId="0" borderId="16" xfId="2" applyFont="1" applyBorder="1" applyAlignment="1" applyProtection="1">
      <alignment horizontal="center"/>
    </xf>
    <xf numFmtId="164" fontId="18" fillId="0" borderId="17" xfId="0" applyNumberFormat="1" applyFont="1" applyBorder="1" applyAlignment="1" applyProtection="1">
      <alignment horizontal="center"/>
    </xf>
    <xf numFmtId="164" fontId="18" fillId="0" borderId="18" xfId="0" applyNumberFormat="1" applyFont="1" applyBorder="1" applyAlignment="1" applyProtection="1">
      <alignment horizontal="center"/>
    </xf>
    <xf numFmtId="164" fontId="18" fillId="0" borderId="19" xfId="0" applyNumberFormat="1" applyFont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0" borderId="20" xfId="0" applyFont="1" applyBorder="1" applyAlignment="1" applyProtection="1">
      <alignment horizontal="center"/>
      <protection hidden="1"/>
    </xf>
    <xf numFmtId="0" fontId="19" fillId="0" borderId="21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164" fontId="20" fillId="0" borderId="20" xfId="0" applyNumberFormat="1" applyFont="1" applyBorder="1" applyAlignment="1" applyProtection="1">
      <alignment horizontal="center"/>
      <protection hidden="1"/>
    </xf>
    <xf numFmtId="164" fontId="20" fillId="0" borderId="21" xfId="0" applyNumberFormat="1" applyFont="1" applyBorder="1" applyAlignment="1" applyProtection="1">
      <alignment horizontal="center"/>
      <protection hidden="1"/>
    </xf>
    <xf numFmtId="164" fontId="20" fillId="0" borderId="22" xfId="0" applyNumberFormat="1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vertical="top"/>
    </xf>
    <xf numFmtId="0" fontId="7" fillId="0" borderId="7" xfId="0" applyFont="1" applyBorder="1" applyAlignment="1" applyProtection="1">
      <alignment vertical="top"/>
    </xf>
    <xf numFmtId="0" fontId="8" fillId="0" borderId="11" xfId="0" applyFont="1" applyBorder="1" applyAlignment="1" applyProtection="1">
      <alignment vertical="center"/>
    </xf>
    <xf numFmtId="164" fontId="8" fillId="0" borderId="11" xfId="0" applyNumberFormat="1" applyFont="1" applyBorder="1" applyAlignment="1" applyProtection="1">
      <alignment horizontal="right" vertical="center"/>
    </xf>
    <xf numFmtId="0" fontId="8" fillId="0" borderId="1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164" fontId="8" fillId="0" borderId="10" xfId="0" applyNumberFormat="1" applyFont="1" applyBorder="1" applyAlignment="1" applyProtection="1">
      <alignment horizontal="right" vertical="center"/>
    </xf>
    <xf numFmtId="164" fontId="8" fillId="0" borderId="7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top"/>
    </xf>
    <xf numFmtId="0" fontId="7" fillId="0" borderId="2" xfId="0" applyFont="1" applyBorder="1" applyAlignment="1" applyProtection="1">
      <alignment vertical="top"/>
    </xf>
    <xf numFmtId="0" fontId="7" fillId="0" borderId="9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6" fillId="0" borderId="7" xfId="0" applyFont="1" applyBorder="1" applyAlignment="1" applyProtection="1">
      <alignment vertical="top" wrapText="1"/>
    </xf>
    <xf numFmtId="0" fontId="9" fillId="2" borderId="8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top"/>
    </xf>
    <xf numFmtId="0" fontId="10" fillId="0" borderId="9" xfId="0" applyFont="1" applyBorder="1" applyAlignment="1" applyProtection="1">
      <alignment vertical="top"/>
    </xf>
    <xf numFmtId="0" fontId="8" fillId="0" borderId="1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8" fillId="2" borderId="3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top" wrapText="1"/>
    </xf>
    <xf numFmtId="0" fontId="14" fillId="0" borderId="0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14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vertical="center" wrapText="1"/>
    </xf>
    <xf numFmtId="0" fontId="9" fillId="5" borderId="3" xfId="0" applyFont="1" applyFill="1" applyBorder="1" applyAlignment="1" applyProtection="1">
      <alignment vertical="center" wrapText="1"/>
    </xf>
    <xf numFmtId="0" fontId="9" fillId="5" borderId="4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22" fillId="5" borderId="8" xfId="0" applyFont="1" applyFill="1" applyBorder="1" applyAlignment="1" applyProtection="1">
      <alignment vertical="center"/>
    </xf>
    <xf numFmtId="0" fontId="22" fillId="5" borderId="3" xfId="0" applyFont="1" applyFill="1" applyBorder="1" applyAlignment="1" applyProtection="1">
      <alignment vertical="center"/>
    </xf>
    <xf numFmtId="0" fontId="22" fillId="5" borderId="4" xfId="0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vertical="center"/>
    </xf>
    <xf numFmtId="0" fontId="9" fillId="5" borderId="4" xfId="0" applyFont="1" applyFill="1" applyBorder="1" applyAlignment="1" applyProtection="1">
      <alignment vertical="center"/>
    </xf>
    <xf numFmtId="0" fontId="9" fillId="5" borderId="8" xfId="0" applyFont="1" applyFill="1" applyBorder="1" applyAlignment="1" applyProtection="1">
      <alignment horizontal="left" vertical="center"/>
    </xf>
    <xf numFmtId="0" fontId="9" fillId="5" borderId="3" xfId="0" applyFont="1" applyFill="1" applyBorder="1" applyAlignment="1" applyProtection="1">
      <alignment horizontal="left" vertical="center"/>
    </xf>
    <xf numFmtId="0" fontId="9" fillId="5" borderId="4" xfId="0" applyFont="1" applyFill="1" applyBorder="1" applyAlignment="1" applyProtection="1">
      <alignment horizontal="left" vertical="center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14" fontId="1" fillId="5" borderId="8" xfId="0" applyNumberFormat="1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vertical="center" wrapText="1"/>
    </xf>
    <xf numFmtId="0" fontId="8" fillId="5" borderId="4" xfId="0" applyFont="1" applyFill="1" applyBorder="1" applyAlignment="1" applyProtection="1">
      <alignment vertical="center" wrapText="1"/>
    </xf>
  </cellXfs>
  <cellStyles count="3">
    <cellStyle name="Currency" xfId="1" builtinId="4"/>
    <cellStyle name="Normal" xfId="0" builtinId="0"/>
    <cellStyle name="Normal 2 3" xfId="2" xr:uid="{5E22414F-5C9E-40C8-8652-D95FB2F80D13}"/>
  </cellStyles>
  <dxfs count="0"/>
  <tableStyles count="0" defaultTableStyle="TableStyleMedium2" defaultPivotStyle="PivotStyleLight16"/>
  <colors>
    <mruColors>
      <color rgb="FFFFFF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0</xdr:row>
      <xdr:rowOff>0</xdr:rowOff>
    </xdr:from>
    <xdr:to>
      <xdr:col>9</xdr:col>
      <xdr:colOff>9525</xdr:colOff>
      <xdr:row>0</xdr:row>
      <xdr:rowOff>390526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33875" y="0"/>
          <a:ext cx="1495425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900">
              <a:solidFill>
                <a:sysClr val="windowText" lastClr="000000"/>
              </a:solidFill>
              <a:latin typeface="Candara" panose="020E0502030303020204" pitchFamily="34" charset="0"/>
            </a:rPr>
            <a:t>OMB Approval No. 25577-0169 Expires 7/31/2022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0</xdr:row>
      <xdr:rowOff>0</xdr:rowOff>
    </xdr:from>
    <xdr:to>
      <xdr:col>9</xdr:col>
      <xdr:colOff>9525</xdr:colOff>
      <xdr:row>0</xdr:row>
      <xdr:rowOff>390526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78485A-C9D6-4EDE-A494-D2B92F01EE49}"/>
            </a:ext>
          </a:extLst>
        </xdr:cNvPr>
        <xdr:cNvSpPr txBox="1"/>
      </xdr:nvSpPr>
      <xdr:spPr>
        <a:xfrm>
          <a:off x="4333875" y="0"/>
          <a:ext cx="1495425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900">
              <a:solidFill>
                <a:sysClr val="windowText" lastClr="000000"/>
              </a:solidFill>
              <a:latin typeface="Candara" panose="020E0502030303020204" pitchFamily="34" charset="0"/>
            </a:rPr>
            <a:t>OMB Approval No. 25577-0169 Expires 7/31/2022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opLeftCell="A19" zoomScaleNormal="100" workbookViewId="0">
      <selection activeCell="K20" sqref="K20"/>
    </sheetView>
  </sheetViews>
  <sheetFormatPr defaultRowHeight="12.75" x14ac:dyDescent="0.2"/>
  <cols>
    <col min="1" max="1" width="9.140625" style="27" customWidth="1"/>
    <col min="2" max="2" width="3.85546875" style="27" customWidth="1"/>
    <col min="3" max="3" width="16.42578125" style="27" customWidth="1"/>
    <col min="4" max="5" width="9.5703125" style="27" customWidth="1"/>
    <col min="6" max="7" width="9.7109375" style="27" customWidth="1"/>
    <col min="8" max="8" width="9.5703125" style="27" customWidth="1"/>
    <col min="9" max="9" width="9.7109375" style="27" customWidth="1"/>
    <col min="10" max="10" width="9.140625" style="27" hidden="1" customWidth="1"/>
    <col min="11" max="11" width="3.7109375" style="28" customWidth="1"/>
    <col min="12" max="12" width="6.42578125" style="29" hidden="1" customWidth="1"/>
    <col min="13" max="13" width="3.7109375" style="27" hidden="1" customWidth="1"/>
    <col min="14" max="14" width="11.85546875" style="27" bestFit="1" customWidth="1"/>
    <col min="15" max="15" width="6.42578125" style="27" bestFit="1" customWidth="1"/>
    <col min="16" max="16" width="9.140625" style="27"/>
    <col min="17" max="17" width="6.5703125" style="27" bestFit="1" customWidth="1"/>
    <col min="18" max="16384" width="9.140625" style="27"/>
  </cols>
  <sheetData>
    <row r="1" spans="1:12" ht="36.75" customHeight="1" x14ac:dyDescent="0.2">
      <c r="A1" s="120" t="s">
        <v>49</v>
      </c>
      <c r="B1" s="121"/>
      <c r="C1" s="121"/>
      <c r="D1" s="122" t="s">
        <v>50</v>
      </c>
      <c r="E1" s="122"/>
      <c r="F1" s="122"/>
      <c r="G1" s="122"/>
      <c r="H1" s="123"/>
      <c r="I1" s="123"/>
    </row>
    <row r="2" spans="1:12" ht="14.25" customHeight="1" x14ac:dyDescent="0.2">
      <c r="A2" s="124" t="s">
        <v>38</v>
      </c>
      <c r="B2" s="125"/>
      <c r="C2" s="125"/>
      <c r="D2" s="126"/>
      <c r="E2" s="124" t="s">
        <v>36</v>
      </c>
      <c r="F2" s="125"/>
      <c r="G2" s="126"/>
      <c r="H2" s="124" t="s">
        <v>39</v>
      </c>
      <c r="I2" s="126"/>
      <c r="J2" s="30"/>
    </row>
    <row r="3" spans="1:12" ht="19.5" customHeight="1" x14ac:dyDescent="0.2">
      <c r="A3" s="127" t="s">
        <v>37</v>
      </c>
      <c r="B3" s="128"/>
      <c r="C3" s="128"/>
      <c r="D3" s="129"/>
      <c r="E3" s="127" t="s">
        <v>58</v>
      </c>
      <c r="F3" s="128"/>
      <c r="G3" s="129"/>
      <c r="H3" s="130">
        <v>44470</v>
      </c>
      <c r="I3" s="131"/>
      <c r="J3" s="30"/>
    </row>
    <row r="4" spans="1:12" x14ac:dyDescent="0.2">
      <c r="A4" s="132" t="s">
        <v>0</v>
      </c>
      <c r="B4" s="132"/>
      <c r="C4" s="132"/>
      <c r="D4" s="133" t="s">
        <v>1</v>
      </c>
      <c r="E4" s="133"/>
      <c r="F4" s="133"/>
      <c r="G4" s="133"/>
      <c r="H4" s="133"/>
      <c r="I4" s="133"/>
    </row>
    <row r="5" spans="1:12" x14ac:dyDescent="0.2">
      <c r="A5" s="132"/>
      <c r="B5" s="132"/>
      <c r="C5" s="132"/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 t="s">
        <v>7</v>
      </c>
    </row>
    <row r="6" spans="1:12" ht="15" customHeight="1" x14ac:dyDescent="0.2">
      <c r="A6" s="108" t="s">
        <v>8</v>
      </c>
      <c r="B6" s="109"/>
      <c r="C6" s="109"/>
      <c r="D6" s="109"/>
      <c r="E6" s="109"/>
      <c r="F6" s="109"/>
      <c r="G6" s="109"/>
      <c r="H6" s="109"/>
      <c r="I6" s="110"/>
    </row>
    <row r="7" spans="1:12" s="32" customFormat="1" ht="15" customHeight="1" x14ac:dyDescent="0.2">
      <c r="B7" s="33" t="s">
        <v>9</v>
      </c>
      <c r="C7" s="34" t="s">
        <v>10</v>
      </c>
      <c r="D7" s="35">
        <v>7</v>
      </c>
      <c r="E7" s="35">
        <v>7</v>
      </c>
      <c r="F7" s="35">
        <v>8</v>
      </c>
      <c r="G7" s="35">
        <v>9</v>
      </c>
      <c r="H7" s="35">
        <v>9</v>
      </c>
      <c r="I7" s="35">
        <v>10</v>
      </c>
      <c r="J7" s="36"/>
      <c r="K7" s="63"/>
      <c r="L7" s="29" t="str">
        <f>IF(OR(K7="",$C$46=""),"$0.00",IF($C$46=0,D7,IF($C$46=1,E7,IF($C$46=2,F7,IF($C$46=3,G7,IF($C$46=4,H7,IF($C$46=5,I7,M7)))))))</f>
        <v>$0.00</v>
      </c>
    </row>
    <row r="8" spans="1:12" s="32" customFormat="1" ht="15" customHeight="1" x14ac:dyDescent="0.2">
      <c r="A8" s="38"/>
      <c r="B8" s="39" t="s">
        <v>11</v>
      </c>
      <c r="C8" s="40" t="s">
        <v>12</v>
      </c>
      <c r="D8" s="41">
        <v>33</v>
      </c>
      <c r="E8" s="41">
        <v>36</v>
      </c>
      <c r="F8" s="41">
        <v>39</v>
      </c>
      <c r="G8" s="41">
        <v>42</v>
      </c>
      <c r="H8" s="41">
        <v>45</v>
      </c>
      <c r="I8" s="41">
        <v>47</v>
      </c>
      <c r="J8" s="36"/>
      <c r="K8" s="63"/>
      <c r="L8" s="29" t="str">
        <f>IF(OR(K8="",$C$46=""),"$0.00",IF($C$46=0,D8,IF($C$46=1,E8,IF($C$46=2,F8,IF($C$46=3,G8,IF($C$46=4,H8,IF($C$46=5,I8,M8)))))))</f>
        <v>$0.00</v>
      </c>
    </row>
    <row r="9" spans="1:12" s="32" customFormat="1" ht="15" customHeight="1" x14ac:dyDescent="0.2">
      <c r="A9" s="38"/>
      <c r="B9" s="42" t="s">
        <v>13</v>
      </c>
      <c r="C9" s="43" t="s">
        <v>14</v>
      </c>
      <c r="D9" s="41">
        <v>8</v>
      </c>
      <c r="E9" s="41">
        <v>9</v>
      </c>
      <c r="F9" s="41">
        <v>11</v>
      </c>
      <c r="G9" s="41">
        <v>12</v>
      </c>
      <c r="H9" s="41">
        <v>14</v>
      </c>
      <c r="I9" s="41">
        <v>16</v>
      </c>
      <c r="J9" s="36"/>
      <c r="K9" s="63"/>
      <c r="L9" s="29" t="str">
        <f>IF(OR(K9="",$C$46=""),"$0.00",IF($C$46=0,D9,IF($C$46=1,E9,IF($C$46=2,F9,IF($C$46=3,G9,IF($C$46=4,H9,IF($C$46=5,I9,M9)))))))</f>
        <v>$0.00</v>
      </c>
    </row>
    <row r="10" spans="1:12" s="32" customFormat="1" ht="15" customHeight="1" x14ac:dyDescent="0.2">
      <c r="A10" s="38"/>
      <c r="B10" s="33" t="s">
        <v>15</v>
      </c>
      <c r="C10" s="34" t="s">
        <v>42</v>
      </c>
      <c r="D10" s="41">
        <v>6</v>
      </c>
      <c r="E10" s="41">
        <v>8</v>
      </c>
      <c r="F10" s="41">
        <v>9</v>
      </c>
      <c r="G10" s="41">
        <v>10</v>
      </c>
      <c r="H10" s="41">
        <v>11</v>
      </c>
      <c r="I10" s="41">
        <v>12</v>
      </c>
      <c r="J10" s="36"/>
      <c r="K10" s="63"/>
      <c r="L10" s="29" t="str">
        <f>IF(OR(K10="",$C$46=""),"$0.00",IF($C$46=0,D10,IF($C$46=1,E10,IF($C$46=2,F10,IF($C$46=3,G10,IF($C$46=4,H10,IF($C$46=5,I10,M10)))))))</f>
        <v>$0.00</v>
      </c>
    </row>
    <row r="11" spans="1:12" s="32" customFormat="1" ht="15" customHeight="1" x14ac:dyDescent="0.2">
      <c r="A11" s="44"/>
      <c r="B11" s="33" t="s">
        <v>41</v>
      </c>
      <c r="C11" s="34" t="s">
        <v>16</v>
      </c>
      <c r="D11" s="45"/>
      <c r="E11" s="45"/>
      <c r="F11" s="45"/>
      <c r="G11" s="45"/>
      <c r="H11" s="45"/>
      <c r="I11" s="45"/>
      <c r="J11" s="36"/>
      <c r="K11" s="37"/>
      <c r="L11" s="29" t="str">
        <f>IF(OR(K11="",$C$46=""),"$0.00",IF($C$46=0,D11,IF($C$46=1,E11,IF($C$46=2,F11,IF($C$46=3,G11,IF($C$46=4,H11,IF($C$46=5,I11,M11)))))))</f>
        <v>$0.00</v>
      </c>
    </row>
    <row r="12" spans="1:12" s="32" customFormat="1" ht="15" customHeight="1" x14ac:dyDescent="0.2">
      <c r="A12" s="108" t="s">
        <v>17</v>
      </c>
      <c r="B12" s="109"/>
      <c r="C12" s="109"/>
      <c r="D12" s="109"/>
      <c r="E12" s="109"/>
      <c r="F12" s="109"/>
      <c r="G12" s="109"/>
      <c r="H12" s="109"/>
      <c r="I12" s="110"/>
      <c r="J12" s="36"/>
      <c r="K12" s="28"/>
      <c r="L12" s="29"/>
    </row>
    <row r="13" spans="1:12" s="32" customFormat="1" ht="15" customHeight="1" x14ac:dyDescent="0.2">
      <c r="B13" s="39" t="s">
        <v>9</v>
      </c>
      <c r="C13" s="34" t="s">
        <v>10</v>
      </c>
      <c r="D13" s="46">
        <v>2</v>
      </c>
      <c r="E13" s="46">
        <v>2</v>
      </c>
      <c r="F13" s="46">
        <v>3</v>
      </c>
      <c r="G13" s="46">
        <v>4</v>
      </c>
      <c r="H13" s="46">
        <v>5</v>
      </c>
      <c r="I13" s="46">
        <v>6</v>
      </c>
      <c r="J13" s="36"/>
      <c r="K13" s="63"/>
      <c r="L13" s="29" t="str">
        <f>IF(OR(K13="",$C$46=""),"$0.00",IF($C$46=0,D13,IF($C$46=1,E13,IF($C$46=2,F13,IF($C$46=3,G13,IF($C$46=4,H13,IF($C$46=5,I13,M13)))))))</f>
        <v>$0.00</v>
      </c>
    </row>
    <row r="14" spans="1:12" s="32" customFormat="1" ht="15" customHeight="1" x14ac:dyDescent="0.2">
      <c r="A14" s="38"/>
      <c r="B14" s="42" t="s">
        <v>11</v>
      </c>
      <c r="C14" s="43" t="s">
        <v>18</v>
      </c>
      <c r="D14" s="47">
        <v>8</v>
      </c>
      <c r="E14" s="47">
        <v>8</v>
      </c>
      <c r="F14" s="47">
        <v>14</v>
      </c>
      <c r="G14" s="47">
        <v>20</v>
      </c>
      <c r="H14" s="47">
        <v>25</v>
      </c>
      <c r="I14" s="47">
        <v>28</v>
      </c>
      <c r="J14" s="36"/>
      <c r="K14" s="63"/>
      <c r="L14" s="29" t="str">
        <f>IF(OR(K14="",$C$46=""),"$0.00",IF($C$46=0,D14,IF($C$46=1,E14,IF($C$46=2,F14,IF($C$46=3,G14,IF($C$46=4,H14,IF($C$46=5,I14,M14)))))))</f>
        <v>$0.00</v>
      </c>
    </row>
    <row r="15" spans="1:12" s="32" customFormat="1" ht="15" customHeight="1" x14ac:dyDescent="0.2">
      <c r="A15" s="38"/>
      <c r="B15" s="33" t="s">
        <v>13</v>
      </c>
      <c r="C15" s="34" t="s">
        <v>14</v>
      </c>
      <c r="D15" s="47">
        <v>5</v>
      </c>
      <c r="E15" s="47">
        <v>6</v>
      </c>
      <c r="F15" s="47">
        <v>8</v>
      </c>
      <c r="G15" s="47">
        <v>11</v>
      </c>
      <c r="H15" s="47">
        <v>13</v>
      </c>
      <c r="I15" s="47">
        <v>16</v>
      </c>
      <c r="J15" s="36"/>
      <c r="K15" s="63"/>
      <c r="L15" s="29" t="str">
        <f>IF(OR(K15="",$C$46=""),"$0.00",IF($C$46=0,D15,IF($C$46=1,E15,IF($C$46=2,F15,IF($C$46=3,G15,IF($C$46=4,H15,IF($C$46=5,I15,M15)))))))</f>
        <v>$0.00</v>
      </c>
    </row>
    <row r="16" spans="1:12" s="32" customFormat="1" ht="15" customHeight="1" x14ac:dyDescent="0.2">
      <c r="A16" s="111" t="s">
        <v>44</v>
      </c>
      <c r="B16" s="112"/>
      <c r="C16" s="112"/>
      <c r="D16" s="112"/>
      <c r="E16" s="112"/>
      <c r="F16" s="112"/>
      <c r="G16" s="112"/>
      <c r="H16" s="112"/>
      <c r="I16" s="113"/>
      <c r="J16" s="36"/>
      <c r="K16" s="28"/>
      <c r="L16" s="29"/>
    </row>
    <row r="17" spans="1:12" s="32" customFormat="1" ht="15" customHeight="1" x14ac:dyDescent="0.2">
      <c r="A17" s="114" t="s">
        <v>43</v>
      </c>
      <c r="B17" s="114"/>
      <c r="C17" s="79"/>
      <c r="D17" s="48">
        <v>18</v>
      </c>
      <c r="E17" s="48">
        <v>21</v>
      </c>
      <c r="F17" s="48">
        <v>29</v>
      </c>
      <c r="G17" s="48">
        <v>37</v>
      </c>
      <c r="H17" s="48">
        <v>46</v>
      </c>
      <c r="I17" s="48">
        <v>54</v>
      </c>
      <c r="J17" s="36"/>
      <c r="K17" s="63"/>
      <c r="L17" s="29" t="str">
        <f>IF(OR(K17="",$C$46=""),"$0.00",IF($C$46=0,D17,IF($C$46=1,E17,IF($C$46=2,F17,IF($C$46=3,G17,IF($C$46=4,H17,IF($C$46=5,I17,M17)))))))</f>
        <v>$0.00</v>
      </c>
    </row>
    <row r="18" spans="1:12" s="32" customFormat="1" ht="15" customHeight="1" x14ac:dyDescent="0.2">
      <c r="A18" s="115" t="s">
        <v>20</v>
      </c>
      <c r="B18" s="115"/>
      <c r="C18" s="86"/>
      <c r="D18" s="41">
        <v>14</v>
      </c>
      <c r="E18" s="41">
        <v>16</v>
      </c>
      <c r="F18" s="41">
        <v>23</v>
      </c>
      <c r="G18" s="41">
        <v>29</v>
      </c>
      <c r="H18" s="41">
        <v>35</v>
      </c>
      <c r="I18" s="41">
        <v>41</v>
      </c>
      <c r="J18" s="36"/>
      <c r="K18" s="63"/>
      <c r="L18" s="29" t="str">
        <f>IF(OR(K18="",$C$46=""),"$0.00",IF($C$46=0,D18,IF($C$46=1,E18,IF($C$46=2,F18,IF($C$46=3,G18,IF($C$46=4,H18,IF($C$46=5,I18,M18)))))))</f>
        <v>$0.00</v>
      </c>
    </row>
    <row r="19" spans="1:12" s="32" customFormat="1" ht="15" customHeight="1" x14ac:dyDescent="0.2">
      <c r="A19" s="108" t="s">
        <v>21</v>
      </c>
      <c r="B19" s="109"/>
      <c r="C19" s="109"/>
      <c r="D19" s="109"/>
      <c r="E19" s="109"/>
      <c r="F19" s="109"/>
      <c r="G19" s="109"/>
      <c r="H19" s="109"/>
      <c r="I19" s="110"/>
      <c r="J19" s="36"/>
      <c r="K19" s="28"/>
      <c r="L19" s="29"/>
    </row>
    <row r="20" spans="1:12" s="32" customFormat="1" ht="15" customHeight="1" x14ac:dyDescent="0.2">
      <c r="B20" s="39" t="s">
        <v>9</v>
      </c>
      <c r="C20" s="34" t="s">
        <v>10</v>
      </c>
      <c r="D20" s="48">
        <v>4</v>
      </c>
      <c r="E20" s="48">
        <v>4</v>
      </c>
      <c r="F20" s="48">
        <v>6</v>
      </c>
      <c r="G20" s="48">
        <v>8</v>
      </c>
      <c r="H20" s="48">
        <v>10</v>
      </c>
      <c r="I20" s="48">
        <v>12</v>
      </c>
      <c r="J20" s="36"/>
      <c r="K20" s="63"/>
      <c r="L20" s="29" t="str">
        <f>IF(OR(K20="",$C$46=""),"$0.00",IF($C$46=0,D20,IF($C$46=1,E20,IF($C$46=2,F20,IF($C$46=3,G20,IF($C$46=4,H20,IF($C$46=5,I20,M20)))))))</f>
        <v>$0.00</v>
      </c>
    </row>
    <row r="21" spans="1:12" s="32" customFormat="1" ht="15" customHeight="1" x14ac:dyDescent="0.2">
      <c r="A21" s="38"/>
      <c r="B21" s="42" t="s">
        <v>11</v>
      </c>
      <c r="C21" s="43" t="s">
        <v>18</v>
      </c>
      <c r="D21" s="49">
        <v>20</v>
      </c>
      <c r="E21" s="49">
        <v>22</v>
      </c>
      <c r="F21" s="49">
        <v>31</v>
      </c>
      <c r="G21" s="49">
        <v>39</v>
      </c>
      <c r="H21" s="49">
        <v>47</v>
      </c>
      <c r="I21" s="49">
        <v>59</v>
      </c>
      <c r="J21" s="36"/>
      <c r="K21" s="63"/>
      <c r="L21" s="29" t="str">
        <f>IF(OR(K21="",$C$46=""),"$0.00",IF($C$46=0,D21,IF($C$46=1,E21,IF($C$46=2,F21,IF($C$46=3,G21,IF($C$46=4,H21,IF($C$46=5,I21,M21)))))))</f>
        <v>$0.00</v>
      </c>
    </row>
    <row r="22" spans="1:12" s="32" customFormat="1" ht="15" customHeight="1" x14ac:dyDescent="0.2">
      <c r="A22" s="38"/>
      <c r="B22" s="33" t="s">
        <v>13</v>
      </c>
      <c r="C22" s="34" t="s">
        <v>14</v>
      </c>
      <c r="D22" s="49">
        <v>11</v>
      </c>
      <c r="E22" s="49">
        <v>12</v>
      </c>
      <c r="F22" s="49">
        <v>16</v>
      </c>
      <c r="G22" s="49">
        <v>19</v>
      </c>
      <c r="H22" s="49">
        <v>23</v>
      </c>
      <c r="I22" s="49">
        <v>26</v>
      </c>
      <c r="J22" s="36"/>
      <c r="K22" s="63"/>
      <c r="L22" s="29" t="str">
        <f>IF(OR(K22="",$C$46=""),"$0.00",IF($C$46=0,D22,IF($C$46=1,E22,IF($C$46=2,F22,IF($C$46=3,G22,IF($C$46=4,H22,IF($C$46=5,I22,M22)))))))</f>
        <v>$0.00</v>
      </c>
    </row>
    <row r="23" spans="1:12" s="32" customFormat="1" ht="15" customHeight="1" x14ac:dyDescent="0.2">
      <c r="A23" s="44"/>
      <c r="B23" s="33" t="s">
        <v>15</v>
      </c>
      <c r="C23" s="34" t="s">
        <v>16</v>
      </c>
      <c r="D23" s="45"/>
      <c r="E23" s="45"/>
      <c r="F23" s="45"/>
      <c r="G23" s="45"/>
      <c r="H23" s="45"/>
      <c r="I23" s="45"/>
      <c r="J23" s="36"/>
      <c r="K23" s="28"/>
      <c r="L23" s="29"/>
    </row>
    <row r="24" spans="1:12" s="32" customFormat="1" ht="15" customHeight="1" x14ac:dyDescent="0.2">
      <c r="A24" s="108" t="s">
        <v>45</v>
      </c>
      <c r="B24" s="109"/>
      <c r="C24" s="109"/>
      <c r="D24" s="109"/>
      <c r="E24" s="109"/>
      <c r="F24" s="109"/>
      <c r="G24" s="109"/>
      <c r="H24" s="109"/>
      <c r="I24" s="110"/>
      <c r="J24" s="36"/>
      <c r="K24" s="28"/>
      <c r="L24" s="29"/>
    </row>
    <row r="25" spans="1:12" s="32" customFormat="1" ht="15" customHeight="1" x14ac:dyDescent="0.2">
      <c r="A25" s="106" t="s">
        <v>22</v>
      </c>
      <c r="B25" s="106"/>
      <c r="C25" s="107"/>
      <c r="D25" s="46">
        <v>31</v>
      </c>
      <c r="E25" s="46">
        <v>32</v>
      </c>
      <c r="F25" s="46">
        <v>42</v>
      </c>
      <c r="G25" s="46">
        <v>51</v>
      </c>
      <c r="H25" s="46">
        <v>61</v>
      </c>
      <c r="I25" s="46">
        <v>71</v>
      </c>
      <c r="J25" s="36"/>
      <c r="K25" s="63"/>
      <c r="L25" s="29" t="str">
        <f>IF(OR(K25="",$C$46=""),"$0.00",IF($C$46=0,D25,IF($C$46=1,E25,IF($C$46=2,F25,IF($C$46=3,G25,IF($C$46=4,H25,IF($C$46=5,I25,M25)))))))</f>
        <v>$0.00</v>
      </c>
    </row>
    <row r="26" spans="1:12" s="32" customFormat="1" ht="15" customHeight="1" x14ac:dyDescent="0.2">
      <c r="A26" s="115" t="s">
        <v>23</v>
      </c>
      <c r="B26" s="115"/>
      <c r="C26" s="86"/>
      <c r="D26" s="47">
        <v>20</v>
      </c>
      <c r="E26" s="47">
        <v>20</v>
      </c>
      <c r="F26" s="47">
        <v>24</v>
      </c>
      <c r="G26" s="47">
        <v>28</v>
      </c>
      <c r="H26" s="47">
        <v>32</v>
      </c>
      <c r="I26" s="47">
        <v>36</v>
      </c>
      <c r="J26" s="36"/>
      <c r="K26" s="63"/>
      <c r="L26" s="29" t="str">
        <f>IF(OR(K26="",$C$46=""),"$0.00",IF($C$46=0,D26,IF($C$46=1,E26,IF($C$46=2,F26,IF($C$46=3,G26,IF($C$46=4,H26,IF($C$46=5,I26,M26)))))))</f>
        <v>$0.00</v>
      </c>
    </row>
    <row r="27" spans="1:12" s="32" customFormat="1" ht="15" customHeight="1" x14ac:dyDescent="0.2">
      <c r="A27" s="106" t="s">
        <v>24</v>
      </c>
      <c r="B27" s="106"/>
      <c r="C27" s="107"/>
      <c r="D27" s="50">
        <v>21</v>
      </c>
      <c r="E27" s="50">
        <f t="shared" ref="E27:I30" si="0">+D27</f>
        <v>21</v>
      </c>
      <c r="F27" s="50">
        <v>21</v>
      </c>
      <c r="G27" s="50">
        <v>21</v>
      </c>
      <c r="H27" s="50">
        <f t="shared" si="0"/>
        <v>21</v>
      </c>
      <c r="I27" s="50">
        <f t="shared" si="0"/>
        <v>21</v>
      </c>
      <c r="J27" s="36"/>
      <c r="K27" s="63"/>
      <c r="L27" s="29" t="str">
        <f>IF(OR(K27="",$C$46=""),"$0.00",IF($C$46=0,D27,IF($C$46=1,E27,IF($C$46=2,F27,IF($C$46=3,G27,IF($C$46=4,H27,IF($C$46=5,I27,M27)))))))</f>
        <v>$0.00</v>
      </c>
    </row>
    <row r="28" spans="1:12" s="32" customFormat="1" ht="15" customHeight="1" x14ac:dyDescent="0.2">
      <c r="A28" s="116" t="s">
        <v>59</v>
      </c>
      <c r="B28" s="117"/>
      <c r="C28" s="117"/>
      <c r="D28" s="117"/>
      <c r="E28" s="117"/>
      <c r="F28" s="117"/>
      <c r="G28" s="117"/>
      <c r="H28" s="117"/>
      <c r="I28" s="118"/>
      <c r="J28" s="36"/>
      <c r="K28" s="28"/>
      <c r="L28" s="29"/>
    </row>
    <row r="29" spans="1:12" s="32" customFormat="1" ht="15" customHeight="1" x14ac:dyDescent="0.2">
      <c r="A29" s="119" t="s">
        <v>57</v>
      </c>
      <c r="B29" s="114"/>
      <c r="C29" s="79"/>
      <c r="D29" s="46">
        <v>11</v>
      </c>
      <c r="E29" s="46">
        <f t="shared" si="0"/>
        <v>11</v>
      </c>
      <c r="F29" s="46">
        <f t="shared" si="0"/>
        <v>11</v>
      </c>
      <c r="G29" s="46">
        <f t="shared" si="0"/>
        <v>11</v>
      </c>
      <c r="H29" s="46">
        <f t="shared" si="0"/>
        <v>11</v>
      </c>
      <c r="I29" s="46">
        <f t="shared" si="0"/>
        <v>11</v>
      </c>
      <c r="J29" s="36"/>
      <c r="K29" s="63"/>
      <c r="L29" s="29" t="str">
        <f>IF(OR(K29="",$C$46=""),"$0.00",IF($C$46=0,D29,IF($C$46=1,E29,IF($C$46=2,F29,IF($C$46=3,G29,IF($C$46=4,H29,IF($C$46=5,I29,M29)))))))</f>
        <v>$0.00</v>
      </c>
    </row>
    <row r="30" spans="1:12" s="32" customFormat="1" ht="15" customHeight="1" x14ac:dyDescent="0.2">
      <c r="A30" s="105" t="s">
        <v>26</v>
      </c>
      <c r="B30" s="106"/>
      <c r="C30" s="107"/>
      <c r="D30" s="50">
        <v>12</v>
      </c>
      <c r="E30" s="50">
        <f t="shared" si="0"/>
        <v>12</v>
      </c>
      <c r="F30" s="50">
        <f t="shared" si="0"/>
        <v>12</v>
      </c>
      <c r="G30" s="50">
        <f t="shared" si="0"/>
        <v>12</v>
      </c>
      <c r="H30" s="50">
        <f t="shared" si="0"/>
        <v>12</v>
      </c>
      <c r="I30" s="50">
        <f t="shared" si="0"/>
        <v>12</v>
      </c>
      <c r="J30" s="36"/>
      <c r="K30" s="63"/>
      <c r="L30" s="29" t="str">
        <f>IF(OR(K30="",$C$46=""),"$0.00",IF($C$46=0,D30,IF($C$46=1,E30,IF($C$46=2,F30,IF($C$46=3,G30,IF($C$46=4,H30,IF($C$46=5,I30,M30)))))))</f>
        <v>$0.00</v>
      </c>
    </row>
    <row r="31" spans="1:12" s="32" customFormat="1" ht="15" customHeight="1" x14ac:dyDescent="0.2">
      <c r="A31" s="95" t="s">
        <v>60</v>
      </c>
      <c r="B31" s="96"/>
      <c r="C31" s="96"/>
      <c r="D31" s="96"/>
      <c r="E31" s="96"/>
      <c r="F31" s="96"/>
      <c r="G31" s="96"/>
      <c r="H31" s="96"/>
      <c r="I31" s="97"/>
      <c r="J31" s="36"/>
      <c r="K31" s="28"/>
      <c r="L31" s="29"/>
    </row>
    <row r="32" spans="1:12" s="32" customFormat="1" ht="15" customHeight="1" thickBot="1" x14ac:dyDescent="0.25">
      <c r="A32" s="98" t="s">
        <v>47</v>
      </c>
      <c r="B32" s="98"/>
      <c r="C32" s="99"/>
      <c r="D32" s="46">
        <v>10</v>
      </c>
      <c r="E32" s="46">
        <f t="shared" ref="E32:F33" si="1">+D32</f>
        <v>10</v>
      </c>
      <c r="F32" s="46">
        <f>+E32</f>
        <v>10</v>
      </c>
      <c r="G32" s="46">
        <f t="shared" ref="G32:I33" si="2">+F32</f>
        <v>10</v>
      </c>
      <c r="H32" s="46">
        <f t="shared" si="2"/>
        <v>10</v>
      </c>
      <c r="I32" s="46">
        <f t="shared" si="2"/>
        <v>10</v>
      </c>
      <c r="J32" s="36"/>
      <c r="K32" s="37" t="str">
        <f>IF(OR(K9="X",K15="X",K22="X"),"X","")</f>
        <v/>
      </c>
      <c r="L32" s="29" t="str">
        <f>IF(OR(K32="",$C$46=""),"$0.00",IF($C$46=0,D32,IF($C$46=1,E32,IF($C$46=2,F32,IF($C$46=3,G32,IF($C$46=4,H32,IF($C$46=5,I32,M32)))))))</f>
        <v>$0.00</v>
      </c>
    </row>
    <row r="33" spans="1:17" s="32" customFormat="1" ht="15" customHeight="1" thickBot="1" x14ac:dyDescent="0.3">
      <c r="A33" s="100" t="s">
        <v>48</v>
      </c>
      <c r="B33" s="100"/>
      <c r="C33" s="101"/>
      <c r="D33" s="47">
        <v>19</v>
      </c>
      <c r="E33" s="47">
        <f t="shared" si="1"/>
        <v>19</v>
      </c>
      <c r="F33" s="47">
        <f t="shared" si="1"/>
        <v>19</v>
      </c>
      <c r="G33" s="47">
        <f t="shared" si="2"/>
        <v>19</v>
      </c>
      <c r="H33" s="47">
        <f t="shared" si="2"/>
        <v>19</v>
      </c>
      <c r="I33" s="47">
        <f t="shared" si="2"/>
        <v>19</v>
      </c>
      <c r="J33" s="36"/>
      <c r="K33" s="37" t="str">
        <f>IF(OR(K7="X",K13="X",K20="X"),"X","")</f>
        <v/>
      </c>
      <c r="L33" s="29" t="str">
        <f>IF(OR(K33="",$C$46=""),"$0.00",IF($C$46=0,D33,IF($C$46=1,E33,IF($C$46=2,F33,IF($C$46=3,G33,IF($C$46=4,H33,IF($C$46=5,I33,M33)))))))</f>
        <v>$0.00</v>
      </c>
      <c r="N33" s="65" t="s">
        <v>54</v>
      </c>
      <c r="O33" s="66"/>
      <c r="P33" s="66"/>
      <c r="Q33" s="67"/>
    </row>
    <row r="34" spans="1:17" ht="14.25" customHeight="1" thickBot="1" x14ac:dyDescent="0.25">
      <c r="A34" s="102" t="s">
        <v>27</v>
      </c>
      <c r="B34" s="102"/>
      <c r="C34" s="102"/>
      <c r="D34" s="102"/>
      <c r="E34" s="103"/>
      <c r="F34" s="104" t="s">
        <v>0</v>
      </c>
      <c r="G34" s="104"/>
      <c r="H34" s="104" t="s">
        <v>28</v>
      </c>
      <c r="I34" s="104"/>
      <c r="K34" s="51"/>
      <c r="M34" s="52"/>
      <c r="N34" s="1" t="s">
        <v>51</v>
      </c>
      <c r="O34" s="2" t="s">
        <v>52</v>
      </c>
      <c r="P34" s="3" t="s">
        <v>53</v>
      </c>
      <c r="Q34" s="4" t="s">
        <v>14</v>
      </c>
    </row>
    <row r="35" spans="1:17" ht="14.25" customHeight="1" x14ac:dyDescent="0.2">
      <c r="A35" s="92" t="s">
        <v>46</v>
      </c>
      <c r="B35" s="92"/>
      <c r="C35" s="92"/>
      <c r="D35" s="92"/>
      <c r="E35" s="93"/>
      <c r="F35" s="87" t="s">
        <v>8</v>
      </c>
      <c r="G35" s="87"/>
      <c r="H35" s="88" t="str">
        <f>IF(K7&lt;&gt;"",L7,IF(K8&lt;&gt;"",L8,IF(K9&lt;&gt;"",L9,IF(K10&lt;&gt;"",L10,"$0.00"))))</f>
        <v>$0.00</v>
      </c>
      <c r="I35" s="88"/>
      <c r="N35" s="19"/>
      <c r="O35" s="20"/>
      <c r="P35" s="5" t="str">
        <f>IF($K7="X",H35, "$0.00")</f>
        <v>$0.00</v>
      </c>
      <c r="Q35" s="6" t="str">
        <f>IF($K9="X",H35, "$0.00")</f>
        <v>$0.00</v>
      </c>
    </row>
    <row r="36" spans="1:17" ht="14.25" customHeight="1" x14ac:dyDescent="0.2">
      <c r="A36" s="83"/>
      <c r="B36" s="83"/>
      <c r="C36" s="83"/>
      <c r="D36" s="83"/>
      <c r="E36" s="94"/>
      <c r="F36" s="87" t="s">
        <v>17</v>
      </c>
      <c r="G36" s="87"/>
      <c r="H36" s="88" t="str">
        <f>IF(K13&lt;&gt;"",L13,IF(K14&lt;&gt;"",L14,IF(K15&lt;&gt;"",L15,"$0.00")))</f>
        <v>$0.00</v>
      </c>
      <c r="I36" s="88"/>
      <c r="N36" s="21"/>
      <c r="O36" s="22"/>
      <c r="P36" s="7" t="str">
        <f>IF($K13="X",H36, "$0.00")</f>
        <v>$0.00</v>
      </c>
      <c r="Q36" s="8" t="str">
        <f>IF(K15="X",$H36, "$0.00")</f>
        <v>$0.00</v>
      </c>
    </row>
    <row r="37" spans="1:17" ht="14.25" customHeight="1" x14ac:dyDescent="0.2">
      <c r="A37" s="89" t="s">
        <v>29</v>
      </c>
      <c r="B37" s="90"/>
      <c r="C37" s="90"/>
      <c r="D37" s="90"/>
      <c r="E37" s="91"/>
      <c r="F37" s="87" t="s">
        <v>19</v>
      </c>
      <c r="G37" s="87"/>
      <c r="H37" s="88" t="str">
        <f>L17</f>
        <v>$0.00</v>
      </c>
      <c r="I37" s="88"/>
      <c r="N37" s="21"/>
      <c r="O37" s="22"/>
      <c r="P37" s="23"/>
      <c r="Q37" s="8" t="str">
        <f>H37</f>
        <v>$0.00</v>
      </c>
    </row>
    <row r="38" spans="1:17" ht="14.25" customHeight="1" x14ac:dyDescent="0.2">
      <c r="A38" s="71"/>
      <c r="B38" s="72"/>
      <c r="C38" s="72"/>
      <c r="D38" s="72"/>
      <c r="E38" s="73"/>
      <c r="F38" s="87" t="s">
        <v>20</v>
      </c>
      <c r="G38" s="87"/>
      <c r="H38" s="88" t="str">
        <f>L18</f>
        <v>$0.00</v>
      </c>
      <c r="I38" s="88"/>
      <c r="N38" s="21"/>
      <c r="O38" s="22"/>
      <c r="P38" s="23"/>
      <c r="Q38" s="8" t="str">
        <f>H38</f>
        <v>$0.00</v>
      </c>
    </row>
    <row r="39" spans="1:17" ht="14.25" customHeight="1" x14ac:dyDescent="0.2">
      <c r="A39" s="71"/>
      <c r="B39" s="71"/>
      <c r="C39" s="71"/>
      <c r="D39" s="71"/>
      <c r="E39" s="73"/>
      <c r="F39" s="87" t="s">
        <v>21</v>
      </c>
      <c r="G39" s="87"/>
      <c r="H39" s="88" t="str">
        <f>IF(K20&lt;&gt;"",L20,IF(K21&lt;&gt;"",L21,IF(K22&lt;&gt;"",L22,"$0.00")))</f>
        <v>$0.00</v>
      </c>
      <c r="I39" s="88"/>
      <c r="N39" s="21"/>
      <c r="O39" s="22"/>
      <c r="P39" s="7" t="str">
        <f>IF(K20="X",H39, "$0.00")</f>
        <v>$0.00</v>
      </c>
      <c r="Q39" s="8" t="str">
        <f>IF($K22="X",H39, "$0.00")</f>
        <v>$0.00</v>
      </c>
    </row>
    <row r="40" spans="1:17" ht="14.25" customHeight="1" x14ac:dyDescent="0.2">
      <c r="A40" s="89" t="s">
        <v>30</v>
      </c>
      <c r="B40" s="90"/>
      <c r="C40" s="90"/>
      <c r="D40" s="90"/>
      <c r="E40" s="91"/>
      <c r="F40" s="86" t="s">
        <v>31</v>
      </c>
      <c r="G40" s="87"/>
      <c r="H40" s="88" t="str">
        <f>L25</f>
        <v>$0.00</v>
      </c>
      <c r="I40" s="88"/>
      <c r="N40" s="9" t="str">
        <f>H40</f>
        <v>$0.00</v>
      </c>
      <c r="O40" s="22"/>
      <c r="P40" s="23"/>
      <c r="Q40" s="24"/>
    </row>
    <row r="41" spans="1:17" ht="14.25" customHeight="1" x14ac:dyDescent="0.2">
      <c r="A41" s="71"/>
      <c r="B41" s="72"/>
      <c r="C41" s="72"/>
      <c r="D41" s="72"/>
      <c r="E41" s="73"/>
      <c r="F41" s="86" t="s">
        <v>32</v>
      </c>
      <c r="G41" s="87"/>
      <c r="H41" s="88" t="str">
        <f>L26</f>
        <v>$0.00</v>
      </c>
      <c r="I41" s="88"/>
      <c r="N41" s="10" t="str">
        <f>H41</f>
        <v>$0.00</v>
      </c>
      <c r="O41" s="22"/>
      <c r="P41" s="23"/>
      <c r="Q41" s="24"/>
    </row>
    <row r="42" spans="1:17" ht="14.25" customHeight="1" x14ac:dyDescent="0.2">
      <c r="A42" s="71"/>
      <c r="B42" s="71"/>
      <c r="C42" s="71"/>
      <c r="D42" s="71"/>
      <c r="E42" s="73"/>
      <c r="F42" s="86" t="s">
        <v>24</v>
      </c>
      <c r="G42" s="87"/>
      <c r="H42" s="88" t="str">
        <f>L27</f>
        <v>$0.00</v>
      </c>
      <c r="I42" s="88"/>
      <c r="N42" s="25"/>
      <c r="O42" s="11" t="str">
        <f>H42</f>
        <v>$0.00</v>
      </c>
      <c r="P42" s="23"/>
      <c r="Q42" s="24"/>
    </row>
    <row r="43" spans="1:17" ht="14.25" customHeight="1" x14ac:dyDescent="0.2">
      <c r="A43" s="71"/>
      <c r="B43" s="72"/>
      <c r="C43" s="72"/>
      <c r="D43" s="72"/>
      <c r="E43" s="73"/>
      <c r="F43" s="86" t="s">
        <v>25</v>
      </c>
      <c r="G43" s="87"/>
      <c r="H43" s="88" t="str">
        <f>L29</f>
        <v>$0.00</v>
      </c>
      <c r="I43" s="88"/>
      <c r="N43" s="21"/>
      <c r="O43" s="22"/>
      <c r="P43" s="12" t="str">
        <f>IF(K13="X",H43,"$0.00")</f>
        <v>$0.00</v>
      </c>
      <c r="Q43" s="13" t="str">
        <f>IF(K15="X",H43,"$0.00")</f>
        <v>$0.00</v>
      </c>
    </row>
    <row r="44" spans="1:17" ht="14.25" customHeight="1" x14ac:dyDescent="0.2">
      <c r="A44" s="71"/>
      <c r="B44" s="71"/>
      <c r="C44" s="71"/>
      <c r="D44" s="71"/>
      <c r="E44" s="73"/>
      <c r="F44" s="86" t="s">
        <v>26</v>
      </c>
      <c r="G44" s="87"/>
      <c r="H44" s="88" t="str">
        <f>L30</f>
        <v>$0.00</v>
      </c>
      <c r="I44" s="88"/>
      <c r="N44" s="21"/>
      <c r="O44" s="22"/>
      <c r="P44" s="23"/>
      <c r="Q44" s="14" t="str">
        <f>IF(K30="X",H44,"$0.00")</f>
        <v>$0.00</v>
      </c>
    </row>
    <row r="45" spans="1:17" ht="14.25" customHeight="1" x14ac:dyDescent="0.2">
      <c r="A45" s="74"/>
      <c r="B45" s="74"/>
      <c r="C45" s="74"/>
      <c r="D45" s="74"/>
      <c r="E45" s="75"/>
      <c r="F45" s="86" t="s">
        <v>55</v>
      </c>
      <c r="G45" s="87"/>
      <c r="H45" s="88" t="str">
        <f>L32</f>
        <v>$0.00</v>
      </c>
      <c r="I45" s="88"/>
      <c r="N45" s="21"/>
      <c r="O45" s="22"/>
      <c r="P45" s="23"/>
      <c r="Q45" s="14" t="str">
        <f>H45</f>
        <v>$0.00</v>
      </c>
    </row>
    <row r="46" spans="1:17" ht="14.25" customHeight="1" thickBot="1" x14ac:dyDescent="0.25">
      <c r="A46" s="82" t="s">
        <v>34</v>
      </c>
      <c r="B46" s="82"/>
      <c r="C46" s="84"/>
      <c r="D46" s="53"/>
      <c r="E46" s="54"/>
      <c r="F46" s="76" t="s">
        <v>56</v>
      </c>
      <c r="G46" s="76"/>
      <c r="H46" s="77" t="str">
        <f>L33</f>
        <v>$0.00</v>
      </c>
      <c r="I46" s="77"/>
      <c r="N46" s="21"/>
      <c r="O46" s="22"/>
      <c r="P46" s="26" t="str">
        <f>H46</f>
        <v>$0.00</v>
      </c>
      <c r="Q46" s="24"/>
    </row>
    <row r="47" spans="1:17" ht="14.25" customHeight="1" thickTop="1" thickBot="1" x14ac:dyDescent="0.25">
      <c r="A47" s="83"/>
      <c r="B47" s="83"/>
      <c r="C47" s="85"/>
      <c r="D47" s="55"/>
      <c r="E47" s="56"/>
      <c r="F47" s="78" t="s">
        <v>35</v>
      </c>
      <c r="G47" s="79"/>
      <c r="H47" s="80">
        <f>SUM(H35:I46)</f>
        <v>0</v>
      </c>
      <c r="I47" s="81"/>
      <c r="N47" s="15">
        <f>SUM(N35:N46)</f>
        <v>0</v>
      </c>
      <c r="O47" s="16">
        <f>SUM(O35:O45)</f>
        <v>0</v>
      </c>
      <c r="P47" s="17">
        <f>SUM(P35:P45)</f>
        <v>0</v>
      </c>
      <c r="Q47" s="18">
        <f>SUM(Q35:Q45)</f>
        <v>0</v>
      </c>
    </row>
    <row r="48" spans="1:17" ht="14.25" customHeight="1" thickBot="1" x14ac:dyDescent="0.25">
      <c r="N48" s="68">
        <f>SUM(N47:Q47)</f>
        <v>0</v>
      </c>
      <c r="O48" s="69"/>
      <c r="P48" s="69"/>
      <c r="Q48" s="70"/>
    </row>
    <row r="49" spans="6:9" x14ac:dyDescent="0.2">
      <c r="F49" s="57" t="s">
        <v>51</v>
      </c>
      <c r="G49" s="58" t="s">
        <v>52</v>
      </c>
      <c r="H49" s="58" t="s">
        <v>53</v>
      </c>
      <c r="I49" s="59" t="s">
        <v>14</v>
      </c>
    </row>
    <row r="50" spans="6:9" ht="13.5" thickBot="1" x14ac:dyDescent="0.25">
      <c r="F50" s="60">
        <f>N47</f>
        <v>0</v>
      </c>
      <c r="G50" s="61">
        <f>O47</f>
        <v>0</v>
      </c>
      <c r="H50" s="61">
        <f>P47</f>
        <v>0</v>
      </c>
      <c r="I50" s="62">
        <f>Q47</f>
        <v>0</v>
      </c>
    </row>
  </sheetData>
  <sheetProtection sheet="1" objects="1" scenarios="1" selectLockedCells="1"/>
  <mergeCells count="67">
    <mergeCell ref="A6:I6"/>
    <mergeCell ref="A1:C1"/>
    <mergeCell ref="D1:G1"/>
    <mergeCell ref="H1:I1"/>
    <mergeCell ref="A2:D2"/>
    <mergeCell ref="E2:G2"/>
    <mergeCell ref="H2:I2"/>
    <mergeCell ref="A3:D3"/>
    <mergeCell ref="E3:G3"/>
    <mergeCell ref="H3:I3"/>
    <mergeCell ref="A4:C5"/>
    <mergeCell ref="D4:I4"/>
    <mergeCell ref="A30:C30"/>
    <mergeCell ref="A12:I12"/>
    <mergeCell ref="A16:I16"/>
    <mergeCell ref="A17:C17"/>
    <mergeCell ref="A18:C18"/>
    <mergeCell ref="A19:I19"/>
    <mergeCell ref="A24:I24"/>
    <mergeCell ref="A25:C25"/>
    <mergeCell ref="A26:C26"/>
    <mergeCell ref="A27:C27"/>
    <mergeCell ref="A28:I28"/>
    <mergeCell ref="A29:C29"/>
    <mergeCell ref="A31:I31"/>
    <mergeCell ref="A32:C32"/>
    <mergeCell ref="A33:C33"/>
    <mergeCell ref="A34:E34"/>
    <mergeCell ref="F34:G34"/>
    <mergeCell ref="H34:I34"/>
    <mergeCell ref="A40:E40"/>
    <mergeCell ref="F40:G40"/>
    <mergeCell ref="H40:I40"/>
    <mergeCell ref="A35:E36"/>
    <mergeCell ref="F35:G35"/>
    <mergeCell ref="H35:I35"/>
    <mergeCell ref="F36:G36"/>
    <mergeCell ref="H36:I36"/>
    <mergeCell ref="A37:E37"/>
    <mergeCell ref="F37:G37"/>
    <mergeCell ref="H37:I37"/>
    <mergeCell ref="A38:E39"/>
    <mergeCell ref="F38:G38"/>
    <mergeCell ref="H38:I38"/>
    <mergeCell ref="F39:G39"/>
    <mergeCell ref="H39:I39"/>
    <mergeCell ref="H45:I45"/>
    <mergeCell ref="F41:G41"/>
    <mergeCell ref="H41:I41"/>
    <mergeCell ref="F42:G42"/>
    <mergeCell ref="H42:I42"/>
    <mergeCell ref="N33:Q33"/>
    <mergeCell ref="N48:Q48"/>
    <mergeCell ref="A41:E42"/>
    <mergeCell ref="A43:E44"/>
    <mergeCell ref="A45:E45"/>
    <mergeCell ref="F46:G46"/>
    <mergeCell ref="H46:I46"/>
    <mergeCell ref="F47:G47"/>
    <mergeCell ref="H47:I47"/>
    <mergeCell ref="A46:B47"/>
    <mergeCell ref="C46:C47"/>
    <mergeCell ref="F43:G43"/>
    <mergeCell ref="H43:I43"/>
    <mergeCell ref="F44:G44"/>
    <mergeCell ref="H44:I44"/>
    <mergeCell ref="F45:G45"/>
  </mergeCells>
  <printOptions horizontalCentered="1"/>
  <pageMargins left="0.25" right="0.25" top="0.5" bottom="0.25" header="0" footer="0"/>
  <pageSetup orientation="portrait" r:id="rId1"/>
  <headerFooter alignWithMargins="0">
    <oddFooter xml:space="preserve">&amp;R&amp;9adopted form HUD-52667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4EDA-D668-4939-9BC4-6C3129DE7502}">
  <dimension ref="A1:Q50"/>
  <sheetViews>
    <sheetView tabSelected="1" topLeftCell="A13" workbookViewId="0">
      <selection activeCell="A38" sqref="A38:E39"/>
    </sheetView>
  </sheetViews>
  <sheetFormatPr defaultRowHeight="12.75" x14ac:dyDescent="0.2"/>
  <cols>
    <col min="1" max="1" width="9.140625" style="64"/>
    <col min="2" max="2" width="3.85546875" style="64" customWidth="1"/>
    <col min="3" max="3" width="16.42578125" style="64" customWidth="1"/>
    <col min="4" max="5" width="9.140625" style="64"/>
    <col min="6" max="6" width="10" style="64" bestFit="1" customWidth="1"/>
    <col min="7" max="9" width="9.140625" style="64"/>
    <col min="10" max="10" width="9.140625" style="64" hidden="1" customWidth="1"/>
    <col min="11" max="11" width="3.7109375" style="28" customWidth="1"/>
    <col min="12" max="12" width="6.42578125" style="29" hidden="1" customWidth="1"/>
    <col min="13" max="13" width="3.7109375" style="27" hidden="1" customWidth="1"/>
    <col min="14" max="14" width="11.85546875" style="27" bestFit="1" customWidth="1"/>
    <col min="15" max="15" width="5.42578125" style="27" bestFit="1" customWidth="1"/>
    <col min="16" max="16" width="9.140625" style="27"/>
    <col min="17" max="17" width="6.5703125" style="27" bestFit="1" customWidth="1"/>
    <col min="18" max="16384" width="9.140625" style="64"/>
  </cols>
  <sheetData>
    <row r="1" spans="1:17" ht="15" x14ac:dyDescent="0.2">
      <c r="A1" s="120" t="s">
        <v>49</v>
      </c>
      <c r="B1" s="121"/>
      <c r="C1" s="121"/>
      <c r="D1" s="122" t="s">
        <v>50</v>
      </c>
      <c r="E1" s="122"/>
      <c r="F1" s="122"/>
      <c r="G1" s="122"/>
      <c r="H1" s="123"/>
      <c r="I1" s="123"/>
    </row>
    <row r="2" spans="1:17" x14ac:dyDescent="0.2">
      <c r="A2" s="155" t="s">
        <v>38</v>
      </c>
      <c r="B2" s="156"/>
      <c r="C2" s="156"/>
      <c r="D2" s="157"/>
      <c r="E2" s="155" t="s">
        <v>36</v>
      </c>
      <c r="F2" s="156"/>
      <c r="G2" s="157"/>
      <c r="H2" s="155" t="s">
        <v>39</v>
      </c>
      <c r="I2" s="157"/>
    </row>
    <row r="3" spans="1:17" ht="15.75" x14ac:dyDescent="0.2">
      <c r="A3" s="150" t="s">
        <v>37</v>
      </c>
      <c r="B3" s="151"/>
      <c r="C3" s="151"/>
      <c r="D3" s="152"/>
      <c r="E3" s="150" t="s">
        <v>40</v>
      </c>
      <c r="F3" s="151"/>
      <c r="G3" s="152"/>
      <c r="H3" s="153">
        <f>+Apartment!H3</f>
        <v>44470</v>
      </c>
      <c r="I3" s="154"/>
    </row>
    <row r="4" spans="1:17" x14ac:dyDescent="0.2">
      <c r="A4" s="132" t="s">
        <v>0</v>
      </c>
      <c r="B4" s="132"/>
      <c r="C4" s="132"/>
      <c r="D4" s="133" t="s">
        <v>1</v>
      </c>
      <c r="E4" s="133"/>
      <c r="F4" s="133"/>
      <c r="G4" s="133"/>
      <c r="H4" s="133"/>
      <c r="I4" s="133"/>
    </row>
    <row r="5" spans="1:17" x14ac:dyDescent="0.2">
      <c r="A5" s="132"/>
      <c r="B5" s="132"/>
      <c r="C5" s="132"/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 t="s">
        <v>7</v>
      </c>
    </row>
    <row r="6" spans="1:17" x14ac:dyDescent="0.2">
      <c r="A6" s="144" t="s">
        <v>8</v>
      </c>
      <c r="B6" s="145"/>
      <c r="C6" s="145"/>
      <c r="D6" s="145"/>
      <c r="E6" s="145"/>
      <c r="F6" s="145"/>
      <c r="G6" s="145"/>
      <c r="H6" s="145"/>
      <c r="I6" s="146"/>
    </row>
    <row r="7" spans="1:17" x14ac:dyDescent="0.2">
      <c r="A7" s="32"/>
      <c r="B7" s="33" t="s">
        <v>9</v>
      </c>
      <c r="C7" s="34" t="s">
        <v>10</v>
      </c>
      <c r="D7" s="35">
        <v>9</v>
      </c>
      <c r="E7" s="35">
        <v>11</v>
      </c>
      <c r="F7" s="35">
        <v>12</v>
      </c>
      <c r="G7" s="35">
        <v>13</v>
      </c>
      <c r="H7" s="35">
        <v>13</v>
      </c>
      <c r="I7" s="35">
        <v>14</v>
      </c>
      <c r="K7" s="63"/>
      <c r="L7" s="29" t="str">
        <f>IF(OR(K7="",$C$46=""),"$0.00",IF($C$46=0,D7,IF($C$46=1,E7,IF($C$46=2,F7,IF($C$46=3,G7,IF($C$46=4,H7,IF($C$46=5,I7,M7)))))))</f>
        <v>$0.00</v>
      </c>
      <c r="M7" s="32"/>
      <c r="N7" s="32"/>
      <c r="O7" s="32"/>
      <c r="P7" s="32"/>
      <c r="Q7" s="32"/>
    </row>
    <row r="8" spans="1:17" x14ac:dyDescent="0.2">
      <c r="A8" s="38"/>
      <c r="B8" s="39" t="s">
        <v>11</v>
      </c>
      <c r="C8" s="40" t="s">
        <v>12</v>
      </c>
      <c r="D8" s="41">
        <v>45</v>
      </c>
      <c r="E8" s="41">
        <v>56</v>
      </c>
      <c r="F8" s="41">
        <v>59</v>
      </c>
      <c r="G8" s="41">
        <v>64</v>
      </c>
      <c r="H8" s="41">
        <v>67</v>
      </c>
      <c r="I8" s="41">
        <v>70</v>
      </c>
      <c r="K8" s="63"/>
      <c r="L8" s="29" t="str">
        <f>IF(OR(K8="",$C$46=""),"$0.00",IF($C$46=0,D8,IF($C$46=1,E8,IF($C$46=2,F8,IF($C$46=3,G8,IF($C$46=4,H8,IF($C$46=5,I8,M8)))))))</f>
        <v>$0.00</v>
      </c>
      <c r="M8" s="32"/>
      <c r="N8" s="32"/>
      <c r="O8" s="32"/>
      <c r="P8" s="32"/>
      <c r="Q8" s="32"/>
    </row>
    <row r="9" spans="1:17" x14ac:dyDescent="0.2">
      <c r="A9" s="38"/>
      <c r="B9" s="42" t="s">
        <v>13</v>
      </c>
      <c r="C9" s="43" t="s">
        <v>14</v>
      </c>
      <c r="D9" s="41">
        <v>14</v>
      </c>
      <c r="E9" s="41">
        <v>17</v>
      </c>
      <c r="F9" s="41">
        <v>19</v>
      </c>
      <c r="G9" s="41">
        <v>21</v>
      </c>
      <c r="H9" s="41">
        <v>23</v>
      </c>
      <c r="I9" s="41">
        <v>25</v>
      </c>
      <c r="K9" s="63"/>
      <c r="L9" s="29" t="str">
        <f>IF(OR(K9="",$C$46=""),"$0.00",IF($C$46=0,D9,IF($C$46=1,E9,IF($C$46=2,F9,IF($C$46=3,G9,IF($C$46=4,H9,IF($C$46=5,I9,M9)))))))</f>
        <v>$0.00</v>
      </c>
      <c r="M9" s="32"/>
      <c r="N9" s="32"/>
      <c r="O9" s="32"/>
      <c r="P9" s="32"/>
      <c r="Q9" s="32"/>
    </row>
    <row r="10" spans="1:17" x14ac:dyDescent="0.2">
      <c r="A10" s="38"/>
      <c r="B10" s="33" t="s">
        <v>15</v>
      </c>
      <c r="C10" s="34" t="s">
        <v>42</v>
      </c>
      <c r="D10" s="41">
        <v>9</v>
      </c>
      <c r="E10" s="41">
        <v>11</v>
      </c>
      <c r="F10" s="41">
        <v>13</v>
      </c>
      <c r="G10" s="41">
        <v>15</v>
      </c>
      <c r="H10" s="41">
        <v>16</v>
      </c>
      <c r="I10" s="41">
        <v>18</v>
      </c>
      <c r="K10" s="63"/>
      <c r="L10" s="29" t="str">
        <f>IF(OR(K10="",$C$46=""),"$0.00",IF($C$46=0,D10,IF($C$46=1,E10,IF($C$46=2,F10,IF($C$46=3,G10,IF($C$46=4,H10,IF($C$46=5,I10,M10)))))))</f>
        <v>$0.00</v>
      </c>
      <c r="M10" s="32"/>
      <c r="N10" s="32"/>
      <c r="O10" s="32"/>
      <c r="P10" s="32"/>
      <c r="Q10" s="32"/>
    </row>
    <row r="11" spans="1:17" x14ac:dyDescent="0.2">
      <c r="A11" s="44"/>
      <c r="B11" s="33" t="s">
        <v>41</v>
      </c>
      <c r="C11" s="34" t="s">
        <v>16</v>
      </c>
      <c r="D11" s="45"/>
      <c r="E11" s="45"/>
      <c r="F11" s="45"/>
      <c r="G11" s="45"/>
      <c r="H11" s="45"/>
      <c r="I11" s="45"/>
      <c r="K11" s="37"/>
      <c r="L11" s="29" t="str">
        <f>IF(OR(K11="",$C$46=""),"$0.00",IF($C$46=0,D11,IF($C$46=1,E11,IF($C$46=2,F11,IF($C$46=3,G11,IF($C$46=4,H11,IF($C$46=5,I11,M11)))))))</f>
        <v>$0.00</v>
      </c>
      <c r="M11" s="32"/>
      <c r="N11" s="32"/>
      <c r="O11" s="32"/>
      <c r="P11" s="32"/>
      <c r="Q11" s="32"/>
    </row>
    <row r="12" spans="1:17" x14ac:dyDescent="0.2">
      <c r="A12" s="144" t="s">
        <v>17</v>
      </c>
      <c r="B12" s="145"/>
      <c r="C12" s="145"/>
      <c r="D12" s="145"/>
      <c r="E12" s="145"/>
      <c r="F12" s="145"/>
      <c r="G12" s="145"/>
      <c r="H12" s="145"/>
      <c r="I12" s="146"/>
      <c r="M12" s="32"/>
      <c r="N12" s="32"/>
      <c r="O12" s="32"/>
      <c r="P12" s="32"/>
      <c r="Q12" s="32"/>
    </row>
    <row r="13" spans="1:17" x14ac:dyDescent="0.2">
      <c r="A13" s="32"/>
      <c r="B13" s="39" t="s">
        <v>9</v>
      </c>
      <c r="C13" s="34" t="s">
        <v>10</v>
      </c>
      <c r="D13" s="46">
        <f>+Apartment!D13</f>
        <v>2</v>
      </c>
      <c r="E13" s="46">
        <f>+Apartment!E13</f>
        <v>2</v>
      </c>
      <c r="F13" s="46">
        <f>+Apartment!F13</f>
        <v>3</v>
      </c>
      <c r="G13" s="46">
        <f>+Apartment!G13</f>
        <v>4</v>
      </c>
      <c r="H13" s="46">
        <f>+Apartment!H13</f>
        <v>5</v>
      </c>
      <c r="I13" s="46">
        <f>+Apartment!I13</f>
        <v>6</v>
      </c>
      <c r="K13" s="63"/>
      <c r="L13" s="29" t="str">
        <f>IF(OR(K13="",$C$46=""),"$0.00",IF($C$46=0,D13,IF($C$46=1,E13,IF($C$46=2,F13,IF($C$46=3,G13,IF($C$46=4,H13,IF($C$46=5,I13,M13)))))))</f>
        <v>$0.00</v>
      </c>
      <c r="M13" s="32"/>
      <c r="N13" s="32"/>
      <c r="O13" s="32"/>
      <c r="P13" s="32"/>
      <c r="Q13" s="32"/>
    </row>
    <row r="14" spans="1:17" x14ac:dyDescent="0.2">
      <c r="A14" s="38"/>
      <c r="B14" s="42" t="s">
        <v>11</v>
      </c>
      <c r="C14" s="43" t="s">
        <v>18</v>
      </c>
      <c r="D14" s="46">
        <f>+Apartment!D14</f>
        <v>8</v>
      </c>
      <c r="E14" s="46">
        <f>+Apartment!E14</f>
        <v>8</v>
      </c>
      <c r="F14" s="46">
        <f>+Apartment!F14</f>
        <v>14</v>
      </c>
      <c r="G14" s="46">
        <f>+Apartment!G14</f>
        <v>20</v>
      </c>
      <c r="H14" s="46">
        <f>+Apartment!H14</f>
        <v>25</v>
      </c>
      <c r="I14" s="46">
        <f>+Apartment!I14</f>
        <v>28</v>
      </c>
      <c r="K14" s="63"/>
      <c r="L14" s="29" t="str">
        <f>IF(OR(K14="",$C$46=""),"$0.00",IF($C$46=0,D14,IF($C$46=1,E14,IF($C$46=2,F14,IF($C$46=3,G14,IF($C$46=4,H14,IF($C$46=5,I14,M14)))))))</f>
        <v>$0.00</v>
      </c>
      <c r="M14" s="32"/>
      <c r="N14" s="32"/>
      <c r="O14" s="32"/>
      <c r="P14" s="32"/>
      <c r="Q14" s="32"/>
    </row>
    <row r="15" spans="1:17" x14ac:dyDescent="0.2">
      <c r="A15" s="38"/>
      <c r="B15" s="33" t="s">
        <v>13</v>
      </c>
      <c r="C15" s="34" t="s">
        <v>14</v>
      </c>
      <c r="D15" s="46">
        <f>+Apartment!D15</f>
        <v>5</v>
      </c>
      <c r="E15" s="46">
        <f>+Apartment!E15</f>
        <v>6</v>
      </c>
      <c r="F15" s="46">
        <f>+Apartment!F15</f>
        <v>8</v>
      </c>
      <c r="G15" s="46">
        <f>+Apartment!G15</f>
        <v>11</v>
      </c>
      <c r="H15" s="46">
        <f>+Apartment!H15</f>
        <v>13</v>
      </c>
      <c r="I15" s="46">
        <f>+Apartment!I15</f>
        <v>16</v>
      </c>
      <c r="K15" s="63"/>
      <c r="L15" s="29" t="str">
        <f>IF(OR(K15="",$C$46=""),"$0.00",IF($C$46=0,D15,IF($C$46=1,E15,IF($C$46=2,F15,IF($C$46=3,G15,IF($C$46=4,H15,IF($C$46=5,I15,M15)))))))</f>
        <v>$0.00</v>
      </c>
      <c r="M15" s="32"/>
      <c r="N15" s="32"/>
      <c r="O15" s="32"/>
      <c r="P15" s="32"/>
      <c r="Q15" s="32"/>
    </row>
    <row r="16" spans="1:17" x14ac:dyDescent="0.2">
      <c r="A16" s="147" t="s">
        <v>44</v>
      </c>
      <c r="B16" s="148"/>
      <c r="C16" s="148"/>
      <c r="D16" s="148"/>
      <c r="E16" s="148"/>
      <c r="F16" s="148"/>
      <c r="G16" s="148"/>
      <c r="H16" s="148"/>
      <c r="I16" s="149"/>
      <c r="M16" s="32"/>
      <c r="N16" s="32"/>
      <c r="O16" s="32"/>
      <c r="P16" s="32"/>
      <c r="Q16" s="32"/>
    </row>
    <row r="17" spans="1:17" x14ac:dyDescent="0.2">
      <c r="A17" s="114" t="s">
        <v>43</v>
      </c>
      <c r="B17" s="114"/>
      <c r="C17" s="79"/>
      <c r="D17" s="48">
        <v>26</v>
      </c>
      <c r="E17" s="48">
        <v>31</v>
      </c>
      <c r="F17" s="48">
        <v>43</v>
      </c>
      <c r="G17" s="48">
        <v>55</v>
      </c>
      <c r="H17" s="48">
        <v>67</v>
      </c>
      <c r="I17" s="48">
        <v>79</v>
      </c>
      <c r="K17" s="63"/>
      <c r="L17" s="29" t="str">
        <f>IF(OR(K17="",$C$46=""),"$0.00",IF($C$46=0,D17,IF($C$46=1,E17,IF($C$46=2,F17,IF($C$46=3,G17,IF($C$46=4,H17,IF($C$46=5,I17,M17)))))))</f>
        <v>$0.00</v>
      </c>
      <c r="M17" s="32"/>
      <c r="N17" s="32"/>
      <c r="O17" s="32"/>
      <c r="P17" s="32"/>
      <c r="Q17" s="32"/>
    </row>
    <row r="18" spans="1:17" x14ac:dyDescent="0.2">
      <c r="A18" s="115" t="s">
        <v>20</v>
      </c>
      <c r="B18" s="115"/>
      <c r="C18" s="86"/>
      <c r="D18" s="41">
        <v>11</v>
      </c>
      <c r="E18" s="41">
        <v>13</v>
      </c>
      <c r="F18" s="41">
        <v>28</v>
      </c>
      <c r="G18" s="41">
        <v>44</v>
      </c>
      <c r="H18" s="41">
        <v>60</v>
      </c>
      <c r="I18" s="41">
        <v>75</v>
      </c>
      <c r="K18" s="63"/>
      <c r="L18" s="29" t="str">
        <f>IF(OR(K18="",$C$46=""),"$0.00",IF($C$46=0,D18,IF($C$46=1,E18,IF($C$46=2,F18,IF($C$46=3,G18,IF($C$46=4,H18,IF($C$46=5,I18,M18)))))))</f>
        <v>$0.00</v>
      </c>
      <c r="M18" s="32"/>
      <c r="N18" s="32"/>
      <c r="O18" s="32"/>
      <c r="P18" s="32"/>
      <c r="Q18" s="32"/>
    </row>
    <row r="19" spans="1:17" x14ac:dyDescent="0.2">
      <c r="A19" s="144" t="s">
        <v>21</v>
      </c>
      <c r="B19" s="145"/>
      <c r="C19" s="145"/>
      <c r="D19" s="145"/>
      <c r="E19" s="145"/>
      <c r="F19" s="145"/>
      <c r="G19" s="145"/>
      <c r="H19" s="145"/>
      <c r="I19" s="146"/>
      <c r="M19" s="32"/>
      <c r="N19" s="32"/>
      <c r="O19" s="32"/>
      <c r="P19" s="32"/>
      <c r="Q19" s="32"/>
    </row>
    <row r="20" spans="1:17" x14ac:dyDescent="0.2">
      <c r="A20" s="32"/>
      <c r="B20" s="39" t="s">
        <v>9</v>
      </c>
      <c r="C20" s="34" t="s">
        <v>10</v>
      </c>
      <c r="D20" s="48">
        <v>4</v>
      </c>
      <c r="E20" s="48">
        <v>6</v>
      </c>
      <c r="F20" s="48">
        <v>7</v>
      </c>
      <c r="G20" s="48">
        <v>10</v>
      </c>
      <c r="H20" s="48">
        <v>12</v>
      </c>
      <c r="I20" s="48">
        <v>15</v>
      </c>
      <c r="K20" s="63"/>
      <c r="L20" s="29" t="str">
        <f>IF(OR(K20="",$C$46=""),"$0.00",IF($C$46=0,D20,IF($C$46=1,E20,IF($C$46=2,F20,IF($C$46=3,G20,IF($C$46=4,H20,IF($C$46=5,I20,M20)))))))</f>
        <v>$0.00</v>
      </c>
      <c r="M20" s="32"/>
      <c r="N20" s="32"/>
      <c r="O20" s="32"/>
      <c r="P20" s="32"/>
      <c r="Q20" s="32"/>
    </row>
    <row r="21" spans="1:17" x14ac:dyDescent="0.2">
      <c r="A21" s="38"/>
      <c r="B21" s="42" t="s">
        <v>11</v>
      </c>
      <c r="C21" s="43" t="s">
        <v>18</v>
      </c>
      <c r="D21" s="49">
        <v>22</v>
      </c>
      <c r="E21" s="49">
        <v>28</v>
      </c>
      <c r="F21" s="49">
        <v>36</v>
      </c>
      <c r="G21" s="49">
        <v>47</v>
      </c>
      <c r="H21" s="49">
        <v>61</v>
      </c>
      <c r="I21" s="49">
        <v>73</v>
      </c>
      <c r="K21" s="63"/>
      <c r="L21" s="29" t="str">
        <f>IF(OR(K21="",$C$46=""),"$0.00",IF($C$46=0,D21,IF($C$46=1,E21,IF($C$46=2,F21,IF($C$46=3,G21,IF($C$46=4,H21,IF($C$46=5,I21,M21)))))))</f>
        <v>$0.00</v>
      </c>
      <c r="M21" s="32"/>
      <c r="N21" s="32"/>
      <c r="O21" s="32"/>
      <c r="P21" s="32"/>
      <c r="Q21" s="32"/>
    </row>
    <row r="22" spans="1:17" x14ac:dyDescent="0.2">
      <c r="A22" s="38"/>
      <c r="B22" s="33" t="s">
        <v>13</v>
      </c>
      <c r="C22" s="34" t="s">
        <v>14</v>
      </c>
      <c r="D22" s="49">
        <v>13</v>
      </c>
      <c r="E22" s="49">
        <v>16</v>
      </c>
      <c r="F22" s="49">
        <v>20</v>
      </c>
      <c r="G22" s="49">
        <v>24</v>
      </c>
      <c r="H22" s="49">
        <v>28</v>
      </c>
      <c r="I22" s="49">
        <v>33</v>
      </c>
      <c r="K22" s="63"/>
      <c r="L22" s="29" t="str">
        <f>IF(OR(K22="",$C$46=""),"$0.00",IF($C$46=0,D22,IF($C$46=1,E22,IF($C$46=2,F22,IF($C$46=3,G22,IF($C$46=4,H22,IF($C$46=5,I22,M22)))))))</f>
        <v>$0.00</v>
      </c>
      <c r="M22" s="32"/>
      <c r="N22" s="32"/>
      <c r="O22" s="32"/>
      <c r="P22" s="32"/>
      <c r="Q22" s="32"/>
    </row>
    <row r="23" spans="1:17" x14ac:dyDescent="0.2">
      <c r="A23" s="44"/>
      <c r="B23" s="33" t="s">
        <v>15</v>
      </c>
      <c r="C23" s="34" t="s">
        <v>16</v>
      </c>
      <c r="D23" s="45"/>
      <c r="E23" s="45"/>
      <c r="F23" s="45"/>
      <c r="G23" s="45"/>
      <c r="H23" s="45"/>
      <c r="I23" s="45"/>
      <c r="M23" s="32"/>
      <c r="N23" s="32"/>
      <c r="O23" s="32"/>
      <c r="P23" s="32"/>
      <c r="Q23" s="32"/>
    </row>
    <row r="24" spans="1:17" x14ac:dyDescent="0.2">
      <c r="A24" s="144" t="s">
        <v>45</v>
      </c>
      <c r="B24" s="145"/>
      <c r="C24" s="145"/>
      <c r="D24" s="145"/>
      <c r="E24" s="145"/>
      <c r="F24" s="145"/>
      <c r="G24" s="145"/>
      <c r="H24" s="145"/>
      <c r="I24" s="146"/>
      <c r="M24" s="32"/>
      <c r="N24" s="32"/>
      <c r="O24" s="32"/>
      <c r="P24" s="32"/>
      <c r="Q24" s="32"/>
    </row>
    <row r="25" spans="1:17" x14ac:dyDescent="0.2">
      <c r="A25" s="106" t="s">
        <v>22</v>
      </c>
      <c r="B25" s="106"/>
      <c r="C25" s="107"/>
      <c r="D25" s="46">
        <f>+Apartment!D25</f>
        <v>31</v>
      </c>
      <c r="E25" s="46">
        <f>+Apartment!E25</f>
        <v>32</v>
      </c>
      <c r="F25" s="46">
        <f>+Apartment!F25</f>
        <v>42</v>
      </c>
      <c r="G25" s="46">
        <f>+Apartment!G25</f>
        <v>51</v>
      </c>
      <c r="H25" s="46">
        <f>+Apartment!H25</f>
        <v>61</v>
      </c>
      <c r="I25" s="46">
        <f>+Apartment!I25</f>
        <v>71</v>
      </c>
      <c r="K25" s="63"/>
      <c r="L25" s="29" t="str">
        <f>IF(OR(K25="",$C$46=""),"$0.00",IF($C$46=0,D25,IF($C$46=1,E25,IF($C$46=2,F25,IF($C$46=3,G25,IF($C$46=4,H25,IF($C$46=5,I25,M25)))))))</f>
        <v>$0.00</v>
      </c>
      <c r="M25" s="32"/>
      <c r="N25" s="32"/>
      <c r="O25" s="32"/>
      <c r="P25" s="32"/>
      <c r="Q25" s="32"/>
    </row>
    <row r="26" spans="1:17" x14ac:dyDescent="0.2">
      <c r="A26" s="115" t="s">
        <v>23</v>
      </c>
      <c r="B26" s="115"/>
      <c r="C26" s="86"/>
      <c r="D26" s="46">
        <f>+Apartment!D26</f>
        <v>20</v>
      </c>
      <c r="E26" s="46">
        <f>+Apartment!E26</f>
        <v>20</v>
      </c>
      <c r="F26" s="46">
        <f>+Apartment!F26</f>
        <v>24</v>
      </c>
      <c r="G26" s="46">
        <f>+Apartment!G26</f>
        <v>28</v>
      </c>
      <c r="H26" s="46">
        <f>+Apartment!H26</f>
        <v>32</v>
      </c>
      <c r="I26" s="46">
        <f>+Apartment!I26</f>
        <v>36</v>
      </c>
      <c r="K26" s="63"/>
      <c r="L26" s="29" t="str">
        <f>IF(OR(K26="",$C$46=""),"$0.00",IF($C$46=0,D26,IF($C$46=1,E26,IF($C$46=2,F26,IF($C$46=3,G26,IF($C$46=4,H26,IF($C$46=5,I26,M26)))))))</f>
        <v>$0.00</v>
      </c>
      <c r="M26" s="32"/>
      <c r="N26" s="32"/>
      <c r="O26" s="32"/>
      <c r="P26" s="32"/>
      <c r="Q26" s="32"/>
    </row>
    <row r="27" spans="1:17" x14ac:dyDescent="0.2">
      <c r="A27" s="106" t="s">
        <v>24</v>
      </c>
      <c r="B27" s="106"/>
      <c r="C27" s="107"/>
      <c r="D27" s="46">
        <f>+Apartment!D27</f>
        <v>21</v>
      </c>
      <c r="E27" s="46">
        <f>+Apartment!E27</f>
        <v>21</v>
      </c>
      <c r="F27" s="46">
        <f>+Apartment!F27</f>
        <v>21</v>
      </c>
      <c r="G27" s="46">
        <f>+Apartment!G27</f>
        <v>21</v>
      </c>
      <c r="H27" s="46">
        <f>+Apartment!H27</f>
        <v>21</v>
      </c>
      <c r="I27" s="46">
        <f>+Apartment!I27</f>
        <v>21</v>
      </c>
      <c r="K27" s="63"/>
      <c r="L27" s="29" t="str">
        <f>IF(OR(K27="",$C$46=""),"$0.00",IF($C$46=0,D27,IF($C$46=1,E27,IF($C$46=2,F27,IF($C$46=3,G27,IF($C$46=4,H27,IF($C$46=5,I27,M27)))))))</f>
        <v>$0.00</v>
      </c>
      <c r="M27" s="32"/>
      <c r="N27" s="32"/>
      <c r="O27" s="32"/>
      <c r="P27" s="32"/>
      <c r="Q27" s="32"/>
    </row>
    <row r="28" spans="1:17" x14ac:dyDescent="0.2">
      <c r="A28" s="141" t="s">
        <v>59</v>
      </c>
      <c r="B28" s="142"/>
      <c r="C28" s="142"/>
      <c r="D28" s="142"/>
      <c r="E28" s="142"/>
      <c r="F28" s="142"/>
      <c r="G28" s="142"/>
      <c r="H28" s="142"/>
      <c r="I28" s="143"/>
      <c r="M28" s="32"/>
      <c r="N28" s="32"/>
      <c r="O28" s="32"/>
      <c r="P28" s="32"/>
      <c r="Q28" s="32"/>
    </row>
    <row r="29" spans="1:17" x14ac:dyDescent="0.2">
      <c r="A29" s="119" t="s">
        <v>25</v>
      </c>
      <c r="B29" s="114"/>
      <c r="C29" s="79"/>
      <c r="D29" s="46">
        <f>+Apartment!D29</f>
        <v>11</v>
      </c>
      <c r="E29" s="46">
        <f>+Apartment!E29</f>
        <v>11</v>
      </c>
      <c r="F29" s="46">
        <f>+Apartment!F29</f>
        <v>11</v>
      </c>
      <c r="G29" s="46">
        <f>+Apartment!G29</f>
        <v>11</v>
      </c>
      <c r="H29" s="46">
        <f>+Apartment!H29</f>
        <v>11</v>
      </c>
      <c r="I29" s="46">
        <f>+Apartment!I29</f>
        <v>11</v>
      </c>
      <c r="K29" s="63"/>
      <c r="L29" s="29" t="str">
        <f>IF(OR(K29="",$C$46=""),"$0.00",IF($C$46=0,D29,IF($C$46=1,E29,IF($C$46=2,F29,IF($C$46=3,G29,IF($C$46=4,H29,IF($C$46=5,I29,M29)))))))</f>
        <v>$0.00</v>
      </c>
      <c r="M29" s="32"/>
      <c r="N29" s="32"/>
      <c r="O29" s="32"/>
      <c r="P29" s="32"/>
      <c r="Q29" s="32"/>
    </row>
    <row r="30" spans="1:17" x14ac:dyDescent="0.2">
      <c r="A30" s="105" t="s">
        <v>26</v>
      </c>
      <c r="B30" s="106"/>
      <c r="C30" s="107"/>
      <c r="D30" s="46">
        <f>+Apartment!D30</f>
        <v>12</v>
      </c>
      <c r="E30" s="46">
        <f>+Apartment!E30</f>
        <v>12</v>
      </c>
      <c r="F30" s="46">
        <f>+Apartment!F30</f>
        <v>12</v>
      </c>
      <c r="G30" s="46">
        <f>+Apartment!G30</f>
        <v>12</v>
      </c>
      <c r="H30" s="46">
        <f>+Apartment!H30</f>
        <v>12</v>
      </c>
      <c r="I30" s="46">
        <f>+Apartment!I30</f>
        <v>12</v>
      </c>
      <c r="K30" s="63"/>
      <c r="L30" s="29" t="str">
        <f>IF(OR(K30="",$C$46=""),"$0.00",IF($C$46=0,D30,IF($C$46=1,E30,IF($C$46=2,F30,IF($C$46=3,G30,IF($C$46=4,H30,IF($C$46=5,I30,M30)))))))</f>
        <v>$0.00</v>
      </c>
      <c r="M30" s="32"/>
      <c r="N30" s="32"/>
      <c r="O30" s="32"/>
      <c r="P30" s="32"/>
      <c r="Q30" s="32"/>
    </row>
    <row r="31" spans="1:17" x14ac:dyDescent="0.2">
      <c r="A31" s="134" t="s">
        <v>60</v>
      </c>
      <c r="B31" s="135"/>
      <c r="C31" s="135"/>
      <c r="D31" s="135"/>
      <c r="E31" s="135"/>
      <c r="F31" s="135"/>
      <c r="G31" s="135"/>
      <c r="H31" s="135"/>
      <c r="I31" s="136"/>
      <c r="M31" s="32"/>
      <c r="N31" s="32"/>
      <c r="O31" s="32"/>
      <c r="P31" s="32"/>
      <c r="Q31" s="32"/>
    </row>
    <row r="32" spans="1:17" ht="13.5" thickBot="1" x14ac:dyDescent="0.25">
      <c r="A32" s="137" t="s">
        <v>47</v>
      </c>
      <c r="B32" s="137"/>
      <c r="C32" s="138"/>
      <c r="D32" s="46">
        <f>+Apartment!D32</f>
        <v>10</v>
      </c>
      <c r="E32" s="46">
        <f>+Apartment!E32</f>
        <v>10</v>
      </c>
      <c r="F32" s="46">
        <f>+Apartment!F32</f>
        <v>10</v>
      </c>
      <c r="G32" s="46">
        <f>+Apartment!G32</f>
        <v>10</v>
      </c>
      <c r="H32" s="46">
        <f>+Apartment!H32</f>
        <v>10</v>
      </c>
      <c r="I32" s="46">
        <f>+Apartment!I32</f>
        <v>10</v>
      </c>
      <c r="K32" s="37" t="str">
        <f>IF(OR(K9="X",K15="X",K22="X"),"X","")</f>
        <v/>
      </c>
      <c r="L32" s="29" t="str">
        <f>IF(OR(K32="",$C$46=""),"$0.00",IF($C$46=0,D32,IF($C$46=1,E32,IF($C$46=2,F32,IF($C$46=3,G32,IF($C$46=4,H32,IF($C$46=5,I32,M32)))))))</f>
        <v>$0.00</v>
      </c>
      <c r="M32" s="32"/>
      <c r="N32" s="32"/>
      <c r="O32" s="32"/>
      <c r="P32" s="32"/>
      <c r="Q32" s="32"/>
    </row>
    <row r="33" spans="1:17" ht="16.5" thickBot="1" x14ac:dyDescent="0.3">
      <c r="A33" s="139" t="s">
        <v>48</v>
      </c>
      <c r="B33" s="139"/>
      <c r="C33" s="140"/>
      <c r="D33" s="46">
        <f>+Apartment!D33</f>
        <v>19</v>
      </c>
      <c r="E33" s="46">
        <f>+Apartment!E33</f>
        <v>19</v>
      </c>
      <c r="F33" s="46">
        <f>+Apartment!F33</f>
        <v>19</v>
      </c>
      <c r="G33" s="46">
        <f>+Apartment!G33</f>
        <v>19</v>
      </c>
      <c r="H33" s="46">
        <f>+Apartment!H33</f>
        <v>19</v>
      </c>
      <c r="I33" s="46">
        <f>+Apartment!I33</f>
        <v>19</v>
      </c>
      <c r="K33" s="37" t="str">
        <f>IF(OR(K7="X",K13="X",K20="X"),"X","")</f>
        <v/>
      </c>
      <c r="L33" s="29" t="str">
        <f>IF(OR(K33="",$C$46=""),"$0.00",IF($C$46=0,D33,IF($C$46=1,E33,IF($C$46=2,F33,IF($C$46=3,G33,IF($C$46=4,H33,IF($C$46=5,I33,M33)))))))</f>
        <v>$0.00</v>
      </c>
      <c r="M33" s="32"/>
      <c r="N33" s="65" t="s">
        <v>54</v>
      </c>
      <c r="O33" s="66"/>
      <c r="P33" s="66"/>
      <c r="Q33" s="67"/>
    </row>
    <row r="34" spans="1:17" ht="13.5" thickBot="1" x14ac:dyDescent="0.25">
      <c r="A34" s="102" t="s">
        <v>27</v>
      </c>
      <c r="B34" s="102"/>
      <c r="C34" s="102"/>
      <c r="D34" s="102"/>
      <c r="E34" s="103"/>
      <c r="F34" s="104" t="s">
        <v>0</v>
      </c>
      <c r="G34" s="104"/>
      <c r="H34" s="104" t="s">
        <v>28</v>
      </c>
      <c r="I34" s="104"/>
      <c r="K34" s="51"/>
      <c r="M34" s="52"/>
      <c r="N34" s="1" t="s">
        <v>51</v>
      </c>
      <c r="O34" s="2" t="s">
        <v>52</v>
      </c>
      <c r="P34" s="3" t="s">
        <v>53</v>
      </c>
      <c r="Q34" s="4" t="s">
        <v>14</v>
      </c>
    </row>
    <row r="35" spans="1:17" x14ac:dyDescent="0.2">
      <c r="A35" s="92" t="s">
        <v>46</v>
      </c>
      <c r="B35" s="92"/>
      <c r="C35" s="92"/>
      <c r="D35" s="92"/>
      <c r="E35" s="93"/>
      <c r="F35" s="87" t="s">
        <v>8</v>
      </c>
      <c r="G35" s="87"/>
      <c r="H35" s="88" t="str">
        <f>IF(K7&lt;&gt;"",L7,IF(K8&lt;&gt;"",L8,IF(K9&lt;&gt;"",L9,IF(K10&lt;&gt;"",L10,"$0.00"))))</f>
        <v>$0.00</v>
      </c>
      <c r="I35" s="88"/>
      <c r="N35" s="19"/>
      <c r="O35" s="20"/>
      <c r="P35" s="5" t="str">
        <f>IF($K7="X",H35, "$0.00")</f>
        <v>$0.00</v>
      </c>
      <c r="Q35" s="6" t="str">
        <f>IF($K9="X",H35, "$0.00")</f>
        <v>$0.00</v>
      </c>
    </row>
    <row r="36" spans="1:17" x14ac:dyDescent="0.2">
      <c r="A36" s="83"/>
      <c r="B36" s="83"/>
      <c r="C36" s="83"/>
      <c r="D36" s="83"/>
      <c r="E36" s="94"/>
      <c r="F36" s="87" t="s">
        <v>17</v>
      </c>
      <c r="G36" s="87"/>
      <c r="H36" s="88" t="str">
        <f>IF(K13&lt;&gt;"",L13,IF(K14&lt;&gt;"",L14,IF(K15&lt;&gt;"",L15,"$0.00")))</f>
        <v>$0.00</v>
      </c>
      <c r="I36" s="88"/>
      <c r="N36" s="21"/>
      <c r="O36" s="22"/>
      <c r="P36" s="7" t="str">
        <f>IF($K13="X",H36, "$0.00")</f>
        <v>$0.00</v>
      </c>
      <c r="Q36" s="8" t="str">
        <f>IF(K15="X",$H36, "$0.00")</f>
        <v>$0.00</v>
      </c>
    </row>
    <row r="37" spans="1:17" x14ac:dyDescent="0.2">
      <c r="A37" s="89" t="s">
        <v>29</v>
      </c>
      <c r="B37" s="90"/>
      <c r="C37" s="90"/>
      <c r="D37" s="90"/>
      <c r="E37" s="91"/>
      <c r="F37" s="87" t="s">
        <v>19</v>
      </c>
      <c r="G37" s="87"/>
      <c r="H37" s="88" t="str">
        <f>L17</f>
        <v>$0.00</v>
      </c>
      <c r="I37" s="88"/>
      <c r="N37" s="21"/>
      <c r="O37" s="22"/>
      <c r="P37" s="23"/>
      <c r="Q37" s="8" t="str">
        <f>H37</f>
        <v>$0.00</v>
      </c>
    </row>
    <row r="38" spans="1:17" ht="12.75" customHeight="1" x14ac:dyDescent="0.2">
      <c r="A38" s="71"/>
      <c r="B38" s="72"/>
      <c r="C38" s="72"/>
      <c r="D38" s="72"/>
      <c r="E38" s="73"/>
      <c r="F38" s="87" t="s">
        <v>20</v>
      </c>
      <c r="G38" s="87"/>
      <c r="H38" s="88" t="str">
        <f>L18</f>
        <v>$0.00</v>
      </c>
      <c r="I38" s="88"/>
      <c r="N38" s="21"/>
      <c r="O38" s="22"/>
      <c r="P38" s="23"/>
      <c r="Q38" s="8" t="str">
        <f>H38</f>
        <v>$0.00</v>
      </c>
    </row>
    <row r="39" spans="1:17" ht="12.75" customHeight="1" x14ac:dyDescent="0.2">
      <c r="A39" s="71"/>
      <c r="B39" s="71"/>
      <c r="C39" s="71"/>
      <c r="D39" s="71"/>
      <c r="E39" s="73"/>
      <c r="F39" s="87" t="s">
        <v>21</v>
      </c>
      <c r="G39" s="87"/>
      <c r="H39" s="88" t="str">
        <f>IF(K20&lt;&gt;"",L20,IF(K21&lt;&gt;"",L21,IF(K22&lt;&gt;"",L22,"$0.00")))</f>
        <v>$0.00</v>
      </c>
      <c r="I39" s="88"/>
      <c r="N39" s="21"/>
      <c r="O39" s="22"/>
      <c r="P39" s="7" t="str">
        <f>IF(K20="X",H39, "$0.00")</f>
        <v>$0.00</v>
      </c>
      <c r="Q39" s="8" t="str">
        <f>IF($K22="X",H39, "$0.00")</f>
        <v>$0.00</v>
      </c>
    </row>
    <row r="40" spans="1:17" x14ac:dyDescent="0.2">
      <c r="A40" s="89" t="s">
        <v>30</v>
      </c>
      <c r="B40" s="90"/>
      <c r="C40" s="90"/>
      <c r="D40" s="90"/>
      <c r="E40" s="91"/>
      <c r="F40" s="86" t="s">
        <v>31</v>
      </c>
      <c r="G40" s="87"/>
      <c r="H40" s="88" t="str">
        <f>L25</f>
        <v>$0.00</v>
      </c>
      <c r="I40" s="88"/>
      <c r="N40" s="9" t="str">
        <f>H40</f>
        <v>$0.00</v>
      </c>
      <c r="O40" s="22"/>
      <c r="P40" s="23"/>
      <c r="Q40" s="24"/>
    </row>
    <row r="41" spans="1:17" ht="12.75" customHeight="1" x14ac:dyDescent="0.2">
      <c r="A41" s="71"/>
      <c r="B41" s="72"/>
      <c r="C41" s="72"/>
      <c r="D41" s="72"/>
      <c r="E41" s="73"/>
      <c r="F41" s="86" t="s">
        <v>32</v>
      </c>
      <c r="G41" s="87"/>
      <c r="H41" s="88" t="str">
        <f>L26</f>
        <v>$0.00</v>
      </c>
      <c r="I41" s="88"/>
      <c r="N41" s="10" t="str">
        <f>H41</f>
        <v>$0.00</v>
      </c>
      <c r="O41" s="22"/>
      <c r="P41" s="23"/>
      <c r="Q41" s="24"/>
    </row>
    <row r="42" spans="1:17" ht="12.75" customHeight="1" x14ac:dyDescent="0.2">
      <c r="A42" s="71"/>
      <c r="B42" s="71"/>
      <c r="C42" s="71"/>
      <c r="D42" s="71"/>
      <c r="E42" s="73"/>
      <c r="F42" s="86" t="s">
        <v>24</v>
      </c>
      <c r="G42" s="87"/>
      <c r="H42" s="88" t="str">
        <f>L27</f>
        <v>$0.00</v>
      </c>
      <c r="I42" s="88"/>
      <c r="N42" s="25"/>
      <c r="O42" s="11" t="str">
        <f>H42</f>
        <v>$0.00</v>
      </c>
      <c r="P42" s="23"/>
      <c r="Q42" s="24"/>
    </row>
    <row r="43" spans="1:17" ht="12.75" customHeight="1" x14ac:dyDescent="0.2">
      <c r="A43" s="71"/>
      <c r="B43" s="72"/>
      <c r="C43" s="72"/>
      <c r="D43" s="72"/>
      <c r="E43" s="73"/>
      <c r="F43" s="86" t="s">
        <v>25</v>
      </c>
      <c r="G43" s="87"/>
      <c r="H43" s="88" t="str">
        <f>L29</f>
        <v>$0.00</v>
      </c>
      <c r="I43" s="88"/>
      <c r="N43" s="21"/>
      <c r="O43" s="22"/>
      <c r="P43" s="12" t="str">
        <f>IF(K13="X",H43,"$0.00")</f>
        <v>$0.00</v>
      </c>
      <c r="Q43" s="13" t="str">
        <f>IF(K15="X",H43,"$0.00")</f>
        <v>$0.00</v>
      </c>
    </row>
    <row r="44" spans="1:17" ht="12.75" customHeight="1" x14ac:dyDescent="0.2">
      <c r="A44" s="71"/>
      <c r="B44" s="71"/>
      <c r="C44" s="71"/>
      <c r="D44" s="71"/>
      <c r="E44" s="73"/>
      <c r="F44" s="86" t="s">
        <v>26</v>
      </c>
      <c r="G44" s="87"/>
      <c r="H44" s="88" t="str">
        <f>L30</f>
        <v>$0.00</v>
      </c>
      <c r="I44" s="88"/>
      <c r="N44" s="21"/>
      <c r="O44" s="22"/>
      <c r="P44" s="23"/>
      <c r="Q44" s="14" t="str">
        <f>IF(K30="X",H44,"$0.00")</f>
        <v>$0.00</v>
      </c>
    </row>
    <row r="45" spans="1:17" x14ac:dyDescent="0.2">
      <c r="A45" s="74"/>
      <c r="B45" s="74"/>
      <c r="C45" s="74"/>
      <c r="D45" s="74"/>
      <c r="E45" s="75"/>
      <c r="F45" s="86" t="s">
        <v>33</v>
      </c>
      <c r="G45" s="87"/>
      <c r="H45" s="88" t="str">
        <f>L32</f>
        <v>$0.00</v>
      </c>
      <c r="I45" s="88"/>
      <c r="N45" s="21"/>
      <c r="O45" s="22"/>
      <c r="P45" s="23"/>
      <c r="Q45" s="14" t="str">
        <f>H45</f>
        <v>$0.00</v>
      </c>
    </row>
    <row r="46" spans="1:17" ht="13.5" customHeight="1" thickBot="1" x14ac:dyDescent="0.25">
      <c r="A46" s="82" t="s">
        <v>34</v>
      </c>
      <c r="B46" s="82"/>
      <c r="C46" s="84"/>
      <c r="D46" s="53"/>
      <c r="E46" s="54"/>
      <c r="F46" s="76" t="s">
        <v>33</v>
      </c>
      <c r="G46" s="76"/>
      <c r="H46" s="77" t="str">
        <f>L33</f>
        <v>$0.00</v>
      </c>
      <c r="I46" s="77"/>
      <c r="N46" s="21"/>
      <c r="O46" s="22"/>
      <c r="P46" s="26" t="str">
        <f>H46</f>
        <v>$0.00</v>
      </c>
      <c r="Q46" s="24"/>
    </row>
    <row r="47" spans="1:17" ht="14.25" customHeight="1" thickTop="1" thickBot="1" x14ac:dyDescent="0.25">
      <c r="A47" s="83"/>
      <c r="B47" s="83"/>
      <c r="C47" s="85"/>
      <c r="D47" s="55"/>
      <c r="E47" s="56"/>
      <c r="F47" s="78" t="s">
        <v>35</v>
      </c>
      <c r="G47" s="79"/>
      <c r="H47" s="80">
        <f>SUM(H35:I46)</f>
        <v>0</v>
      </c>
      <c r="I47" s="81"/>
      <c r="N47" s="15">
        <f>SUM(N35:N46)</f>
        <v>0</v>
      </c>
      <c r="O47" s="16">
        <f>SUM(O35:O45)</f>
        <v>0</v>
      </c>
      <c r="P47" s="17">
        <f>SUM(P35:P45)</f>
        <v>0</v>
      </c>
      <c r="Q47" s="18">
        <f>SUM(Q35:Q45)</f>
        <v>0</v>
      </c>
    </row>
    <row r="48" spans="1:17" ht="13.5" thickBot="1" x14ac:dyDescent="0.25">
      <c r="N48" s="68">
        <f>SUM(N47:Q47)</f>
        <v>0</v>
      </c>
      <c r="O48" s="69"/>
      <c r="P48" s="69"/>
      <c r="Q48" s="70"/>
    </row>
    <row r="49" spans="6:9" x14ac:dyDescent="0.2">
      <c r="F49" s="57" t="s">
        <v>51</v>
      </c>
      <c r="G49" s="58" t="s">
        <v>52</v>
      </c>
      <c r="H49" s="58" t="s">
        <v>53</v>
      </c>
      <c r="I49" s="59" t="s">
        <v>14</v>
      </c>
    </row>
    <row r="50" spans="6:9" ht="13.5" thickBot="1" x14ac:dyDescent="0.25">
      <c r="F50" s="60">
        <f>N47</f>
        <v>0</v>
      </c>
      <c r="G50" s="61">
        <f>O47</f>
        <v>0</v>
      </c>
      <c r="H50" s="61">
        <f>P47</f>
        <v>0</v>
      </c>
      <c r="I50" s="62">
        <f>Q47</f>
        <v>0</v>
      </c>
    </row>
  </sheetData>
  <sheetProtection sheet="1" objects="1" scenarios="1" selectLockedCells="1"/>
  <mergeCells count="67">
    <mergeCell ref="A6:I6"/>
    <mergeCell ref="A1:C1"/>
    <mergeCell ref="D1:G1"/>
    <mergeCell ref="H1:I1"/>
    <mergeCell ref="A2:D2"/>
    <mergeCell ref="E2:G2"/>
    <mergeCell ref="H2:I2"/>
    <mergeCell ref="A3:D3"/>
    <mergeCell ref="E3:G3"/>
    <mergeCell ref="H3:I3"/>
    <mergeCell ref="A4:C5"/>
    <mergeCell ref="D4:I4"/>
    <mergeCell ref="A30:C30"/>
    <mergeCell ref="A12:I12"/>
    <mergeCell ref="A16:I16"/>
    <mergeCell ref="A17:C17"/>
    <mergeCell ref="A18:C18"/>
    <mergeCell ref="A19:I19"/>
    <mergeCell ref="A24:I24"/>
    <mergeCell ref="A25:C25"/>
    <mergeCell ref="A26:C26"/>
    <mergeCell ref="A27:C27"/>
    <mergeCell ref="A28:I28"/>
    <mergeCell ref="A29:C29"/>
    <mergeCell ref="A31:I31"/>
    <mergeCell ref="A32:C32"/>
    <mergeCell ref="A33:C33"/>
    <mergeCell ref="A34:E34"/>
    <mergeCell ref="F34:G34"/>
    <mergeCell ref="H34:I34"/>
    <mergeCell ref="A40:E40"/>
    <mergeCell ref="F40:G40"/>
    <mergeCell ref="H40:I40"/>
    <mergeCell ref="A35:E36"/>
    <mergeCell ref="F35:G35"/>
    <mergeCell ref="H35:I35"/>
    <mergeCell ref="F36:G36"/>
    <mergeCell ref="H36:I36"/>
    <mergeCell ref="A37:E37"/>
    <mergeCell ref="F37:G37"/>
    <mergeCell ref="H37:I37"/>
    <mergeCell ref="A38:E39"/>
    <mergeCell ref="F38:G38"/>
    <mergeCell ref="H38:I38"/>
    <mergeCell ref="F39:G39"/>
    <mergeCell ref="H39:I39"/>
    <mergeCell ref="H45:I45"/>
    <mergeCell ref="F41:G41"/>
    <mergeCell ref="H41:I41"/>
    <mergeCell ref="F42:G42"/>
    <mergeCell ref="H42:I42"/>
    <mergeCell ref="N33:Q33"/>
    <mergeCell ref="N48:Q48"/>
    <mergeCell ref="C46:C47"/>
    <mergeCell ref="A41:E42"/>
    <mergeCell ref="A43:E44"/>
    <mergeCell ref="A45:E45"/>
    <mergeCell ref="F46:G46"/>
    <mergeCell ref="H46:I46"/>
    <mergeCell ref="F47:G47"/>
    <mergeCell ref="H47:I47"/>
    <mergeCell ref="A46:B47"/>
    <mergeCell ref="F43:G43"/>
    <mergeCell ref="H43:I43"/>
    <mergeCell ref="F44:G44"/>
    <mergeCell ref="H44:I44"/>
    <mergeCell ref="F45:G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Apartment</vt:lpstr>
      <vt:lpstr>House</vt:lpstr>
      <vt:lpstr>Apartment!Print_Area</vt:lpstr>
    </vt:vector>
  </TitlesOfParts>
  <Company>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Brazoria</dc:creator>
  <cp:lastModifiedBy>Yolanda Ann Figueroa</cp:lastModifiedBy>
  <cp:lastPrinted>2020-08-28T16:10:58Z</cp:lastPrinted>
  <dcterms:created xsi:type="dcterms:W3CDTF">2007-10-24T19:04:06Z</dcterms:created>
  <dcterms:modified xsi:type="dcterms:W3CDTF">2021-12-03T23:02:03Z</dcterms:modified>
</cp:coreProperties>
</file>