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fileSharing readOnlyRecommended="1" userName="Yolanda Ann Figueroa" algorithmName="SHA-512" hashValue="4hM6O+KHl3jrmY+ldnSkUfxRUIBA4nCQ9Mdo7GYfmYsEcy9YtX9XH+AEyXvXzLWMMCvji/XOLrrck/WH6f8H6g==" saltValue="pjLg7I+ctId3xgtJFa143g==" spinCount="100000"/>
  <workbookPr checkCompatibility="1"/>
  <mc:AlternateContent xmlns:mc="http://schemas.openxmlformats.org/markup-compatibility/2006">
    <mc:Choice Requires="x15">
      <x15ac:absPath xmlns:x15ac="http://schemas.microsoft.com/office/spreadsheetml/2010/11/ac" url="H:\Staff Forms\Blank Housing Packets 2021\Utility Allowance Worksheets\"/>
    </mc:Choice>
  </mc:AlternateContent>
  <xr:revisionPtr revIDLastSave="0" documentId="8_{0A4030F3-C1BE-4EBF-B617-CA9678A4AC08}" xr6:coauthVersionLast="47" xr6:coauthVersionMax="47" xr10:uidLastSave="{00000000-0000-0000-0000-000000000000}"/>
  <bookViews>
    <workbookView xWindow="20370" yWindow="-120" windowWidth="29040" windowHeight="15840" tabRatio="734" activeTab="3" xr2:uid="{00000000-000D-0000-FFFF-FFFF00000000}"/>
  </bookViews>
  <sheets>
    <sheet name="Apts. 5 or more units 12-1-2021" sheetId="1" r:id="rId1"/>
    <sheet name="Row, Town, Semi-det,dup 12-1-21" sheetId="2" r:id="rId2"/>
    <sheet name="Detached House 12-1-2021" sheetId="3" r:id="rId3"/>
    <sheet name="Mobile Home 12-1-2021" sheetId="4" r:id="rId4"/>
  </sheets>
  <externalReferences>
    <externalReference r:id="rId5"/>
  </externalReferences>
  <definedNames>
    <definedName name="Clientlocation">[1]Key!$A$20:$A$22</definedName>
    <definedName name="Domesticviolenceexperience">#REF!</definedName>
    <definedName name="Ethnicity">[1]Key!$A$101:$A$104</definedName>
    <definedName name="Federalprogram">[1]Key!$A$16:$A$17</definedName>
    <definedName name="Funder">[1]Key!$A$9:$A$13</definedName>
    <definedName name="Gender">[1]Key!$A$107:$A$112</definedName>
    <definedName name="genderupdated">[1]Key!$A$107:$A$113</definedName>
    <definedName name="Healthinsurance">[1]Key!$A$225:$A$232</definedName>
    <definedName name="Housingstatus">[1]Key!$A$174:$A$181</definedName>
    <definedName name="HUDHousingstatusatadmission">[1]Key!$A$65:$A$71</definedName>
    <definedName name="Ifyeswhen">[1]Key!$A$192:$A$197</definedName>
    <definedName name="Incomeandsources">[1]Key!$A$208:$A$222</definedName>
    <definedName name="Lengthofstayinpreviousplace">[1]Key!$A$116:$A$123</definedName>
    <definedName name="Lengthoftimeonstreet">#REF!</definedName>
    <definedName name="Noncashbenefits">[1]Key!$A$235:$A$240</definedName>
    <definedName name="Noyes">[1]Key!$A$126:$A$129</definedName>
    <definedName name="Noyesonly">[1]Key!$A$170:$A$171</definedName>
    <definedName name="Numberofmonthscontinuouslyhomeless">#REF!</definedName>
    <definedName name="Numberofmonthshomeless">[1]Key!$A$157:$A$161</definedName>
    <definedName name="Numberofmonthshomelessinpastthreeyears">[1]Key!$A$140:$A$154</definedName>
    <definedName name="Numberofmonthshomelessinthepastthreeyears">#REF!</definedName>
    <definedName name="Numberoftimeshomeless">[1]Key!$A$132:$A$137</definedName>
    <definedName name="Personreceivingincome">#REF!</definedName>
    <definedName name="_xlnm.Print_Area" localSheetId="0">'Apts. 5 or more units 12-1-2021'!$B$1:$M$51</definedName>
    <definedName name="_xlnm.Print_Area" localSheetId="2">'Detached House 12-1-2021'!$B$1:$M$51</definedName>
    <definedName name="_xlnm.Print_Area" localSheetId="3">'Mobile Home 12-1-2021'!$B$1:$M$51</definedName>
    <definedName name="_xlnm.Print_Area" localSheetId="1">'Row, Town, Semi-det,dup 12-1-21'!$B$1:$M$51</definedName>
    <definedName name="Projectlocationupdated">[1]Key!$A$25:$A$30</definedName>
    <definedName name="Race">[1]Key!$A$92:$A$98</definedName>
    <definedName name="Relationshiptoheadofhousehold">[1]Key!$A$184:$A$188</definedName>
    <definedName name="Residencepriortoprojectentry">[1]Key!$A$39:$A$62</definedName>
    <definedName name="Sheltertype">[1]Key!$A$4:$A$6</definedName>
    <definedName name="Sourceofincome">#REF!</definedName>
    <definedName name="Substanceabuse">#REF!</definedName>
    <definedName name="Substanceabuseproblem">[1]Key!$A$200:$A$205</definedName>
    <definedName name="Timeshomelessinthepastthreeyears">#REF!</definedName>
    <definedName name="TYPEOFRESIDENCE">[1]Key!$A$243:$A$268</definedName>
    <definedName name="Veteranbranchofmilitary">#REF!</definedName>
    <definedName name="Veterandischargestatus">#REF!</definedName>
    <definedName name="Veterantheaterofoperations">#REF!</definedName>
    <definedName name="Yesno">#REF!</definedName>
    <definedName name="Zipcod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42" i="4" l="1"/>
  <c r="S42" i="4"/>
  <c r="T38" i="4"/>
  <c r="S38" i="4"/>
  <c r="T35" i="4"/>
  <c r="S35" i="4"/>
  <c r="T34" i="4"/>
  <c r="S34" i="4"/>
  <c r="L34" i="4"/>
  <c r="L38" i="4"/>
  <c r="L35" i="4"/>
  <c r="O32" i="4"/>
  <c r="O31" i="4"/>
  <c r="O30" i="4"/>
  <c r="O29" i="4"/>
  <c r="O28" i="4"/>
  <c r="O27" i="4"/>
  <c r="O26" i="4"/>
  <c r="O24" i="4"/>
  <c r="O22" i="4"/>
  <c r="O21" i="4"/>
  <c r="O20" i="4"/>
  <c r="O18" i="4"/>
  <c r="O16" i="4"/>
  <c r="O14" i="4"/>
  <c r="O12" i="4"/>
  <c r="T42" i="3"/>
  <c r="S42" i="3"/>
  <c r="T43" i="3"/>
  <c r="T42" i="2"/>
  <c r="S42" i="1"/>
  <c r="T42" i="1"/>
  <c r="T38" i="3"/>
  <c r="S38" i="3"/>
  <c r="T35" i="3"/>
  <c r="T34" i="3"/>
  <c r="S34" i="3"/>
  <c r="L38" i="3"/>
  <c r="S35" i="3"/>
  <c r="L35" i="3"/>
  <c r="L34" i="3"/>
  <c r="O32" i="3"/>
  <c r="O31" i="3"/>
  <c r="O30" i="3"/>
  <c r="O29" i="3"/>
  <c r="O28" i="3"/>
  <c r="O27" i="3"/>
  <c r="O26" i="3"/>
  <c r="O24" i="3"/>
  <c r="O22" i="3"/>
  <c r="O21" i="3"/>
  <c r="O20" i="3"/>
  <c r="O18" i="3"/>
  <c r="O16" i="3"/>
  <c r="O14" i="3"/>
  <c r="O12" i="3"/>
  <c r="T43" i="2"/>
  <c r="S42" i="2"/>
  <c r="L34" i="2"/>
  <c r="T35" i="2"/>
  <c r="S35" i="2"/>
  <c r="T34" i="2"/>
  <c r="S34" i="2"/>
  <c r="T38" i="2"/>
  <c r="S38" i="2"/>
  <c r="L38" i="2"/>
  <c r="L35" i="2"/>
  <c r="O31" i="2"/>
  <c r="O30" i="2"/>
  <c r="O29" i="2"/>
  <c r="O28" i="2"/>
  <c r="O27" i="2"/>
  <c r="O26" i="2"/>
  <c r="O24" i="2"/>
  <c r="O22" i="2"/>
  <c r="O21" i="2"/>
  <c r="O20" i="2"/>
  <c r="O18" i="2"/>
  <c r="O16" i="2"/>
  <c r="O14" i="2"/>
  <c r="O12" i="2"/>
  <c r="T38" i="1"/>
  <c r="S38" i="1"/>
  <c r="T35" i="1"/>
  <c r="S34" i="1"/>
  <c r="L38" i="1"/>
  <c r="O30" i="1"/>
  <c r="T43" i="1" s="1"/>
  <c r="O29" i="1"/>
  <c r="O28" i="1"/>
  <c r="O27" i="1"/>
  <c r="O26" i="1"/>
  <c r="O24" i="1"/>
  <c r="O22" i="1"/>
  <c r="O21" i="1"/>
  <c r="O20" i="1"/>
  <c r="O18" i="1"/>
  <c r="O16" i="1"/>
  <c r="L35" i="1" s="1"/>
  <c r="S35" i="1" s="1"/>
  <c r="O14" i="1"/>
  <c r="L34" i="1" s="1"/>
  <c r="T34" i="1" s="1"/>
  <c r="O12" i="1"/>
  <c r="N32" i="4" l="1"/>
  <c r="N31" i="4"/>
  <c r="N32" i="3"/>
  <c r="N31" i="3"/>
  <c r="N32" i="2"/>
  <c r="O32" i="2" s="1"/>
  <c r="N31" i="2"/>
  <c r="N32" i="1"/>
  <c r="O32" i="1" s="1"/>
  <c r="N31" i="1"/>
  <c r="O31" i="1" s="1"/>
  <c r="P32" i="4" l="1"/>
  <c r="L45" i="4"/>
  <c r="S45" i="4" s="1"/>
  <c r="P31" i="4"/>
  <c r="L44" i="4"/>
  <c r="T44" i="4" s="1"/>
  <c r="P30" i="4"/>
  <c r="L43" i="4"/>
  <c r="T43" i="4" s="1"/>
  <c r="P29" i="4"/>
  <c r="L42" i="4"/>
  <c r="P28" i="4"/>
  <c r="L41" i="4"/>
  <c r="R41" i="4" s="1"/>
  <c r="R46" i="4" s="1"/>
  <c r="K51" i="4" s="1"/>
  <c r="P27" i="4"/>
  <c r="L40" i="4"/>
  <c r="Q40" i="4" s="1"/>
  <c r="P26" i="4"/>
  <c r="L39" i="4"/>
  <c r="Q39" i="4" s="1"/>
  <c r="P24" i="4"/>
  <c r="P22" i="4"/>
  <c r="P21" i="4"/>
  <c r="L37" i="4"/>
  <c r="T37" i="4" s="1"/>
  <c r="P20" i="4"/>
  <c r="L36" i="4"/>
  <c r="T36" i="4" s="1"/>
  <c r="P18" i="4"/>
  <c r="P16" i="4"/>
  <c r="P14" i="4"/>
  <c r="P12" i="4"/>
  <c r="P32" i="3"/>
  <c r="L45" i="3"/>
  <c r="S45" i="3" s="1"/>
  <c r="P31" i="3"/>
  <c r="L44" i="3"/>
  <c r="T44" i="3" s="1"/>
  <c r="P30" i="3"/>
  <c r="L43" i="3"/>
  <c r="P29" i="3"/>
  <c r="L42" i="3"/>
  <c r="P28" i="3"/>
  <c r="L41" i="3"/>
  <c r="R41" i="3" s="1"/>
  <c r="R46" i="3" s="1"/>
  <c r="K51" i="3" s="1"/>
  <c r="P27" i="3"/>
  <c r="L40" i="3"/>
  <c r="Q40" i="3" s="1"/>
  <c r="P26" i="3"/>
  <c r="L39" i="3"/>
  <c r="Q39" i="3" s="1"/>
  <c r="P24" i="3"/>
  <c r="P22" i="3"/>
  <c r="P21" i="3"/>
  <c r="L37" i="3"/>
  <c r="T37" i="3" s="1"/>
  <c r="P20" i="3"/>
  <c r="L36" i="3"/>
  <c r="T36" i="3" s="1"/>
  <c r="P18" i="3"/>
  <c r="P16" i="3"/>
  <c r="P14" i="3"/>
  <c r="P12" i="3"/>
  <c r="P32" i="2"/>
  <c r="L45" i="2"/>
  <c r="P31" i="2"/>
  <c r="L44" i="2"/>
  <c r="T44" i="2" s="1"/>
  <c r="P30" i="2"/>
  <c r="L43" i="2"/>
  <c r="P29" i="2"/>
  <c r="L42" i="2"/>
  <c r="P28" i="2"/>
  <c r="L41" i="2"/>
  <c r="R41" i="2" s="1"/>
  <c r="R46" i="2" s="1"/>
  <c r="K51" i="2" s="1"/>
  <c r="P27" i="2"/>
  <c r="L40" i="2"/>
  <c r="Q40" i="2" s="1"/>
  <c r="P26" i="2"/>
  <c r="L39" i="2"/>
  <c r="Q39" i="2" s="1"/>
  <c r="P24" i="2"/>
  <c r="P22" i="2"/>
  <c r="P21" i="2"/>
  <c r="L37" i="2"/>
  <c r="T37" i="2" s="1"/>
  <c r="P20" i="2"/>
  <c r="L36" i="2"/>
  <c r="T36" i="2" s="1"/>
  <c r="P18" i="2"/>
  <c r="P16" i="2"/>
  <c r="P14" i="2"/>
  <c r="P12" i="2"/>
  <c r="P32" i="1"/>
  <c r="L45" i="1"/>
  <c r="S45" i="1" s="1"/>
  <c r="P31" i="1"/>
  <c r="L44" i="1"/>
  <c r="T44" i="1" s="1"/>
  <c r="P30" i="1"/>
  <c r="L43" i="1"/>
  <c r="P29" i="1"/>
  <c r="L42" i="1"/>
  <c r="P28" i="1"/>
  <c r="L41" i="1"/>
  <c r="R41" i="1" s="1"/>
  <c r="R46" i="1" s="1"/>
  <c r="K51" i="1" s="1"/>
  <c r="P27" i="1"/>
  <c r="L40" i="1"/>
  <c r="Q40" i="1" s="1"/>
  <c r="P26" i="1"/>
  <c r="L39" i="1"/>
  <c r="Q39" i="1" s="1"/>
  <c r="P24" i="1"/>
  <c r="P22" i="1"/>
  <c r="P21" i="1"/>
  <c r="L37" i="1"/>
  <c r="T37" i="1" s="1"/>
  <c r="P20" i="1"/>
  <c r="L36" i="1"/>
  <c r="T36" i="1" s="1"/>
  <c r="P18" i="1"/>
  <c r="P16" i="1"/>
  <c r="P14" i="1"/>
  <c r="P12" i="1"/>
  <c r="S45" i="2" l="1"/>
  <c r="L46" i="2"/>
  <c r="S46" i="4"/>
  <c r="L51" i="4" s="1"/>
  <c r="T46" i="4"/>
  <c r="M51" i="4" s="1"/>
  <c r="Q46" i="4"/>
  <c r="J51" i="4" s="1"/>
  <c r="Q46" i="3"/>
  <c r="J51" i="3" s="1"/>
  <c r="Q46" i="2"/>
  <c r="J51" i="2" s="1"/>
  <c r="Q46" i="1"/>
  <c r="J51" i="1" s="1"/>
  <c r="L46" i="4"/>
  <c r="T46" i="3" l="1"/>
  <c r="M51" i="3" s="1"/>
  <c r="S46" i="3"/>
  <c r="L51" i="3" s="1"/>
  <c r="L46" i="1"/>
  <c r="Q47" i="4"/>
  <c r="L46" i="3"/>
  <c r="Q47" i="3" l="1"/>
  <c r="S46" i="1"/>
  <c r="L51" i="1" s="1"/>
  <c r="T46" i="2"/>
  <c r="M51" i="2" s="1"/>
  <c r="S46" i="2"/>
  <c r="T46" i="1"/>
  <c r="M51" i="1" s="1"/>
  <c r="Q47" i="2" l="1"/>
  <c r="L51" i="2"/>
  <c r="Q47" i="1"/>
</calcChain>
</file>

<file path=xl/sharedStrings.xml><?xml version="1.0" encoding="utf-8"?>
<sst xmlns="http://schemas.openxmlformats.org/spreadsheetml/2006/main" count="308" uniqueCount="61">
  <si>
    <t>Allowance for Tenant-Furnished Utilities and Other Services</t>
  </si>
  <si>
    <t xml:space="preserve">U.S. Department of Housing </t>
  </si>
  <si>
    <t xml:space="preserve">OMB Approval N. 2577-0169                                     </t>
  </si>
  <si>
    <t>and Urban Development</t>
  </si>
  <si>
    <t>Office of Public and Indian Housing</t>
  </si>
  <si>
    <t>Effective Date</t>
  </si>
  <si>
    <t>LOCALITY:</t>
  </si>
  <si>
    <t>UNIT TYPE:</t>
  </si>
  <si>
    <t>HOUSTON, TX METROPOLITAN AREA</t>
  </si>
  <si>
    <t>APARTMENTS (5 OR MORE UNITS PER BUILDING)</t>
  </si>
  <si>
    <t>Utility or Service</t>
  </si>
  <si>
    <t>Monthly Dollar Allowances</t>
  </si>
  <si>
    <t>0BR</t>
  </si>
  <si>
    <t>1BR</t>
  </si>
  <si>
    <t>2BR</t>
  </si>
  <si>
    <t>3BR</t>
  </si>
  <si>
    <t>4BR</t>
  </si>
  <si>
    <t>5BR</t>
  </si>
  <si>
    <t>6BR</t>
  </si>
  <si>
    <t>7BR</t>
  </si>
  <si>
    <t>8BR</t>
  </si>
  <si>
    <t>Heating</t>
  </si>
  <si>
    <t>a. Natural Gas</t>
  </si>
  <si>
    <t>b. Bottle Gas</t>
  </si>
  <si>
    <t>c. Electric</t>
  </si>
  <si>
    <t>d. Coal/Other</t>
  </si>
  <si>
    <t>Cooking</t>
  </si>
  <si>
    <t>Other Electric - Lighting - Base</t>
  </si>
  <si>
    <t>Air Conditioning</t>
  </si>
  <si>
    <t>Water Heating</t>
  </si>
  <si>
    <t>Water</t>
  </si>
  <si>
    <t>Sewer</t>
  </si>
  <si>
    <t>Trash Collection</t>
  </si>
  <si>
    <r>
      <t xml:space="preserve">Range/Microwave </t>
    </r>
    <r>
      <rPr>
        <sz val="8"/>
        <rFont val="Calibri"/>
        <family val="2"/>
      </rPr>
      <t>(If tenant supplies)</t>
    </r>
  </si>
  <si>
    <r>
      <t xml:space="preserve">Refrigerator </t>
    </r>
    <r>
      <rPr>
        <sz val="8"/>
        <rFont val="Calibri"/>
        <family val="2"/>
      </rPr>
      <t>(If tenant supplies)</t>
    </r>
  </si>
  <si>
    <t>Other - Monthly Electric Fee</t>
  </si>
  <si>
    <t>Other - Monthly Gas Fee</t>
  </si>
  <si>
    <t>Actual Family Allowances To be used by the family to compute allowance.                                                                                                               Complete Below for the actual unit rented.</t>
  </si>
  <si>
    <t>Per Month Cost</t>
  </si>
  <si>
    <t>Name of Family</t>
  </si>
  <si>
    <t>Other Electric</t>
  </si>
  <si>
    <t>Address of Unit</t>
  </si>
  <si>
    <t xml:space="preserve">Water </t>
  </si>
  <si>
    <t>Range/Microwave</t>
  </si>
  <si>
    <t>Refrigerator</t>
  </si>
  <si>
    <t>Other (Elec Fee)</t>
  </si>
  <si>
    <t>Other (Gas Fee)</t>
  </si>
  <si>
    <t>Total</t>
  </si>
  <si>
    <t>Previous editions are obsolete</t>
  </si>
  <si>
    <t>Page 1 of 1</t>
  </si>
  <si>
    <t>form HUD-52667(12/97)</t>
  </si>
  <si>
    <t>Row House/Townhouse &amp; Semi-Detached/Duplex (up to 4 units)</t>
  </si>
  <si>
    <t>DETACHED HOUSE</t>
  </si>
  <si>
    <t>Mobile Home</t>
  </si>
  <si>
    <t>MAX ALLOWABLE</t>
  </si>
  <si>
    <t>Natural Gas</t>
  </si>
  <si>
    <t>Electric</t>
  </si>
  <si>
    <t>Water/Sewer</t>
  </si>
  <si>
    <t>Trash</t>
  </si>
  <si>
    <t>ref. Handbook 7420.8</t>
  </si>
  <si>
    <t>Number of bedrooms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</si>
</sst>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18" x14ac:knownFonts="1">
    <font>
      <sz val="11"/>
      <color theme="1"/>
      <name val="Calibri"/>
      <family val="2"/>
      <scheme val="minor"/>
    </font>
    <font>
      <b/>
      <sz val="12"/>
      <name val="Calibri"/>
      <family val="2"/>
      <scheme val="minor"/>
    </font>
    <font>
      <b/>
      <sz val="10"/>
      <name val="Calibri"/>
      <family val="2"/>
      <scheme val="minor"/>
    </font>
    <font>
      <sz val="10"/>
      <name val="Calibri"/>
      <family val="2"/>
      <scheme val="minor"/>
    </font>
    <font>
      <sz val="5"/>
      <name val="Calibri"/>
      <family val="2"/>
      <scheme val="minor"/>
    </font>
    <font>
      <b/>
      <sz val="14"/>
      <color indexed="9"/>
      <name val="Calibri"/>
      <family val="2"/>
      <scheme val="minor"/>
    </font>
    <font>
      <b/>
      <sz val="6"/>
      <name val="Calibri"/>
      <family val="2"/>
      <scheme val="minor"/>
    </font>
    <font>
      <sz val="12"/>
      <name val="Calibri"/>
      <family val="2"/>
      <scheme val="minor"/>
    </font>
    <font>
      <sz val="8"/>
      <name val="Calibri"/>
      <family val="2"/>
    </font>
    <font>
      <b/>
      <sz val="7"/>
      <name val="Calibri"/>
      <family val="2"/>
      <scheme val="minor"/>
    </font>
    <font>
      <sz val="6"/>
      <name val="Calibri"/>
      <family val="2"/>
      <scheme val="minor"/>
    </font>
    <font>
      <b/>
      <sz val="16"/>
      <color indexed="10"/>
      <name val="Calibri"/>
      <family val="2"/>
      <scheme val="minor"/>
    </font>
    <font>
      <sz val="10"/>
      <color indexed="10"/>
      <name val="Calibri"/>
      <family val="2"/>
      <scheme val="minor"/>
    </font>
    <font>
      <sz val="11"/>
      <color theme="1"/>
      <name val="Calibri"/>
      <family val="2"/>
      <scheme val="minor"/>
    </font>
    <font>
      <b/>
      <sz val="16"/>
      <name val="Calibri"/>
      <family val="2"/>
      <scheme val="minor"/>
    </font>
    <font>
      <sz val="8"/>
      <name val="Calibri Light"/>
      <family val="2"/>
      <scheme val="major"/>
    </font>
    <font>
      <sz val="10"/>
      <name val="Calibri Light"/>
      <family val="2"/>
      <scheme val="major"/>
    </font>
    <font>
      <sz val="36"/>
      <name val="Calibri"/>
      <family val="2"/>
      <scheme val="minor"/>
    </font>
  </fonts>
  <fills count="9">
    <fill>
      <patternFill patternType="none"/>
    </fill>
    <fill>
      <patternFill patternType="gray125"/>
    </fill>
    <fill>
      <patternFill patternType="solid">
        <fgColor indexed="8"/>
        <bgColor indexed="64"/>
      </patternFill>
    </fill>
    <fill>
      <patternFill patternType="solid">
        <fgColor indexed="13"/>
        <bgColor indexed="64"/>
      </patternFill>
    </fill>
    <fill>
      <patternFill patternType="solid">
        <fgColor theme="0" tint="-0.14999847407452621"/>
        <bgColor indexed="64"/>
      </patternFill>
    </fill>
    <fill>
      <patternFill patternType="solid">
        <fgColor rgb="FFD9D9D9"/>
        <bgColor indexed="64"/>
      </patternFill>
    </fill>
    <fill>
      <patternFill patternType="solid">
        <fgColor rgb="FFFFFF00"/>
        <bgColor indexed="64"/>
      </patternFill>
    </fill>
    <fill>
      <patternFill patternType="solid">
        <fgColor theme="0" tint="-0.499984740745262"/>
        <bgColor indexed="64"/>
      </patternFill>
    </fill>
    <fill>
      <patternFill patternType="solid">
        <fgColor rgb="FFFFFF66"/>
        <bgColor indexed="64"/>
      </patternFill>
    </fill>
  </fills>
  <borders count="43">
    <border>
      <left/>
      <right/>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44" fontId="13" fillId="0" borderId="0" applyFont="0" applyFill="0" applyBorder="0" applyAlignment="0" applyProtection="0"/>
    <xf numFmtId="0" fontId="13" fillId="0" borderId="0"/>
  </cellStyleXfs>
  <cellXfs count="208">
    <xf numFmtId="0" fontId="0" fillId="0" borderId="0" xfId="0"/>
    <xf numFmtId="0" fontId="4" fillId="0" borderId="0" xfId="0" applyFont="1" applyAlignment="1" applyProtection="1">
      <alignment horizontal="right" vertical="top"/>
      <protection hidden="1"/>
    </xf>
    <xf numFmtId="0" fontId="3" fillId="0" borderId="0" xfId="0" applyFont="1" applyProtection="1">
      <protection hidden="1"/>
    </xf>
    <xf numFmtId="0" fontId="3" fillId="0" borderId="0" xfId="0" applyFont="1" applyBorder="1" applyAlignment="1" applyProtection="1">
      <alignment horizontal="center"/>
    </xf>
    <xf numFmtId="0" fontId="3" fillId="0" borderId="0" xfId="0" applyFont="1" applyBorder="1" applyProtection="1"/>
    <xf numFmtId="0" fontId="3" fillId="0" borderId="0" xfId="0" applyFont="1" applyProtection="1"/>
    <xf numFmtId="0" fontId="2" fillId="0" borderId="0" xfId="0" applyFont="1" applyAlignment="1" applyProtection="1">
      <alignment horizontal="center"/>
      <protection hidden="1"/>
    </xf>
    <xf numFmtId="0" fontId="5" fillId="0" borderId="0" xfId="0" applyFont="1" applyFill="1" applyBorder="1" applyAlignment="1" applyProtection="1">
      <alignment horizontal="center" vertical="center"/>
      <protection hidden="1"/>
    </xf>
    <xf numFmtId="0" fontId="3" fillId="0" borderId="0" xfId="0" applyFont="1" applyBorder="1" applyAlignment="1" applyProtection="1">
      <alignment horizontal="left"/>
      <protection hidden="1"/>
    </xf>
    <xf numFmtId="0" fontId="7" fillId="0" borderId="0" xfId="0" applyFont="1" applyBorder="1" applyAlignment="1" applyProtection="1">
      <alignment horizontal="center"/>
    </xf>
    <xf numFmtId="0" fontId="7" fillId="0" borderId="0" xfId="0" applyFont="1" applyBorder="1" applyProtection="1"/>
    <xf numFmtId="0" fontId="7" fillId="0" borderId="0" xfId="0" applyFont="1" applyProtection="1"/>
    <xf numFmtId="0" fontId="2" fillId="0" borderId="18" xfId="0" applyFont="1" applyBorder="1" applyAlignment="1" applyProtection="1">
      <alignment horizontal="center"/>
      <protection hidden="1"/>
    </xf>
    <xf numFmtId="0" fontId="2" fillId="0" borderId="18" xfId="0" applyFont="1" applyFill="1" applyBorder="1" applyAlignment="1" applyProtection="1">
      <alignment horizontal="center"/>
      <protection hidden="1"/>
    </xf>
    <xf numFmtId="0" fontId="2" fillId="0" borderId="0" xfId="0" applyFont="1" applyFill="1" applyBorder="1" applyAlignment="1" applyProtection="1">
      <alignment horizontal="center"/>
    </xf>
    <xf numFmtId="0" fontId="2" fillId="0" borderId="0" xfId="0" applyFont="1" applyProtection="1"/>
    <xf numFmtId="0" fontId="2" fillId="0" borderId="9" xfId="0" applyFont="1" applyBorder="1" applyProtection="1">
      <protection hidden="1"/>
    </xf>
    <xf numFmtId="0" fontId="3" fillId="0" borderId="20" xfId="0" applyFont="1" applyBorder="1" applyAlignment="1" applyProtection="1">
      <alignment horizontal="left"/>
      <protection hidden="1"/>
    </xf>
    <xf numFmtId="164" fontId="3" fillId="0" borderId="21" xfId="0" applyNumberFormat="1" applyFont="1" applyBorder="1" applyAlignment="1" applyProtection="1">
      <alignment horizontal="center"/>
      <protection hidden="1"/>
    </xf>
    <xf numFmtId="164" fontId="3" fillId="0" borderId="21" xfId="0" applyNumberFormat="1" applyFont="1" applyFill="1" applyBorder="1" applyAlignment="1" applyProtection="1">
      <alignment horizontal="center"/>
      <protection hidden="1"/>
    </xf>
    <xf numFmtId="0" fontId="3" fillId="3" borderId="16" xfId="0" applyFont="1" applyFill="1" applyBorder="1" applyAlignment="1" applyProtection="1">
      <alignment horizontal="center"/>
      <protection locked="0"/>
    </xf>
    <xf numFmtId="0" fontId="3" fillId="0" borderId="22" xfId="0" applyFont="1" applyBorder="1" applyProtection="1">
      <protection hidden="1"/>
    </xf>
    <xf numFmtId="0" fontId="3" fillId="0" borderId="0" xfId="0" applyFont="1" applyBorder="1" applyAlignment="1" applyProtection="1">
      <alignment horizontal="right"/>
      <protection hidden="1"/>
    </xf>
    <xf numFmtId="0" fontId="3" fillId="0" borderId="16" xfId="0" applyFont="1" applyBorder="1" applyAlignment="1" applyProtection="1">
      <alignment horizontal="left"/>
      <protection hidden="1"/>
    </xf>
    <xf numFmtId="164" fontId="3" fillId="4" borderId="17" xfId="0" applyNumberFormat="1" applyFont="1" applyFill="1" applyBorder="1" applyAlignment="1" applyProtection="1">
      <alignment horizontal="center"/>
      <protection hidden="1"/>
    </xf>
    <xf numFmtId="164" fontId="3" fillId="4" borderId="16" xfId="0" applyNumberFormat="1" applyFont="1" applyFill="1" applyBorder="1" applyAlignment="1" applyProtection="1">
      <alignment horizontal="center"/>
      <protection hidden="1"/>
    </xf>
    <xf numFmtId="164" fontId="3" fillId="5" borderId="16" xfId="0" applyNumberFormat="1" applyFont="1" applyFill="1" applyBorder="1" applyAlignment="1" applyProtection="1">
      <alignment horizontal="center"/>
      <protection hidden="1"/>
    </xf>
    <xf numFmtId="0" fontId="3" fillId="5" borderId="16" xfId="0" applyFont="1" applyFill="1" applyBorder="1" applyAlignment="1" applyProtection="1">
      <alignment horizontal="center"/>
    </xf>
    <xf numFmtId="164" fontId="3" fillId="0" borderId="17" xfId="0" applyNumberFormat="1" applyFont="1" applyBorder="1" applyAlignment="1" applyProtection="1">
      <alignment horizontal="center"/>
      <protection hidden="1"/>
    </xf>
    <xf numFmtId="164" fontId="3" fillId="0" borderId="17" xfId="0" applyNumberFormat="1" applyFont="1" applyFill="1" applyBorder="1" applyAlignment="1" applyProtection="1">
      <alignment horizontal="center"/>
      <protection hidden="1"/>
    </xf>
    <xf numFmtId="0" fontId="3" fillId="0" borderId="8" xfId="0" applyFont="1" applyBorder="1" applyAlignment="1" applyProtection="1">
      <alignment horizontal="left"/>
      <protection hidden="1"/>
    </xf>
    <xf numFmtId="164" fontId="3" fillId="0" borderId="23" xfId="0" applyNumberFormat="1" applyFont="1" applyBorder="1" applyAlignment="1" applyProtection="1">
      <alignment horizontal="center"/>
      <protection hidden="1"/>
    </xf>
    <xf numFmtId="164" fontId="3" fillId="0" borderId="24" xfId="0" applyNumberFormat="1" applyFont="1" applyFill="1" applyBorder="1" applyAlignment="1" applyProtection="1">
      <alignment horizontal="center"/>
      <protection hidden="1"/>
    </xf>
    <xf numFmtId="164" fontId="3" fillId="0" borderId="10" xfId="0" applyNumberFormat="1" applyFont="1" applyFill="1" applyBorder="1" applyAlignment="1" applyProtection="1">
      <alignment horizontal="center"/>
      <protection hidden="1"/>
    </xf>
    <xf numFmtId="164" fontId="3" fillId="0" borderId="11" xfId="0" applyNumberFormat="1" applyFont="1" applyBorder="1" applyAlignment="1" applyProtection="1">
      <alignment horizontal="center"/>
      <protection hidden="1"/>
    </xf>
    <xf numFmtId="164" fontId="3" fillId="0" borderId="23" xfId="0" applyNumberFormat="1" applyFont="1" applyFill="1" applyBorder="1" applyAlignment="1" applyProtection="1">
      <alignment horizontal="center"/>
      <protection hidden="1"/>
    </xf>
    <xf numFmtId="0" fontId="3" fillId="6" borderId="16" xfId="0" applyFont="1" applyFill="1" applyBorder="1" applyAlignment="1" applyProtection="1">
      <alignment horizontal="center"/>
      <protection locked="0"/>
    </xf>
    <xf numFmtId="164" fontId="3" fillId="0" borderId="16" xfId="0" applyNumberFormat="1" applyFont="1" applyBorder="1" applyAlignment="1" applyProtection="1">
      <alignment horizontal="center"/>
      <protection hidden="1"/>
    </xf>
    <xf numFmtId="0" fontId="3" fillId="0" borderId="7" xfId="0" applyFont="1" applyBorder="1" applyAlignment="1" applyProtection="1">
      <protection hidden="1"/>
    </xf>
    <xf numFmtId="0" fontId="3" fillId="0" borderId="0" xfId="0" applyFont="1" applyAlignment="1" applyProtection="1">
      <alignment horizontal="center"/>
      <protection hidden="1"/>
    </xf>
    <xf numFmtId="0" fontId="3" fillId="0" borderId="0" xfId="0" applyFont="1" applyBorder="1" applyAlignment="1" applyProtection="1">
      <alignment horizontal="center"/>
      <protection hidden="1"/>
    </xf>
    <xf numFmtId="0" fontId="3" fillId="0" borderId="7" xfId="0" applyFont="1" applyBorder="1" applyAlignment="1" applyProtection="1">
      <alignment horizontal="center"/>
      <protection hidden="1"/>
    </xf>
    <xf numFmtId="0" fontId="3" fillId="0" borderId="7" xfId="0" applyFont="1" applyBorder="1" applyProtection="1">
      <protection hidden="1"/>
    </xf>
    <xf numFmtId="0" fontId="3" fillId="0" borderId="0" xfId="0" applyFont="1" applyBorder="1" applyProtection="1">
      <protection hidden="1"/>
    </xf>
    <xf numFmtId="0" fontId="3" fillId="0" borderId="0" xfId="0" applyFont="1" applyAlignment="1" applyProtection="1">
      <alignment horizontal="right"/>
      <protection hidden="1"/>
    </xf>
    <xf numFmtId="0" fontId="3" fillId="0" borderId="0" xfId="0" applyFont="1" applyAlignment="1" applyProtection="1">
      <alignment horizontal="center"/>
    </xf>
    <xf numFmtId="164" fontId="3" fillId="4" borderId="21" xfId="0" applyNumberFormat="1" applyFont="1" applyFill="1" applyBorder="1" applyAlignment="1" applyProtection="1">
      <alignment horizontal="center"/>
      <protection hidden="1"/>
    </xf>
    <xf numFmtId="164" fontId="3" fillId="4" borderId="23" xfId="0" applyNumberFormat="1" applyFont="1" applyFill="1" applyBorder="1" applyAlignment="1" applyProtection="1">
      <alignment horizontal="center"/>
      <protection hidden="1"/>
    </xf>
    <xf numFmtId="164" fontId="3" fillId="4" borderId="11" xfId="0" applyNumberFormat="1" applyFont="1" applyFill="1" applyBorder="1" applyAlignment="1" applyProtection="1">
      <alignment horizontal="center"/>
      <protection hidden="1"/>
    </xf>
    <xf numFmtId="164" fontId="3" fillId="4" borderId="17" xfId="0" applyNumberFormat="1" applyFont="1" applyFill="1" applyBorder="1" applyAlignment="1" applyProtection="1">
      <alignment horizontal="center"/>
    </xf>
    <xf numFmtId="0" fontId="2" fillId="0" borderId="31" xfId="0" applyFont="1" applyBorder="1" applyAlignment="1" applyProtection="1">
      <alignment horizontal="center"/>
      <protection hidden="1"/>
    </xf>
    <xf numFmtId="0" fontId="2" fillId="0" borderId="23" xfId="0" applyFont="1" applyBorder="1" applyAlignment="1" applyProtection="1">
      <alignment horizontal="center"/>
      <protection hidden="1"/>
    </xf>
    <xf numFmtId="0" fontId="2" fillId="0" borderId="32" xfId="0" applyFont="1" applyBorder="1" applyAlignment="1" applyProtection="1">
      <alignment horizontal="center"/>
      <protection hidden="1"/>
    </xf>
    <xf numFmtId="165" fontId="3" fillId="7" borderId="33" xfId="1" applyNumberFormat="1" applyFont="1" applyFill="1" applyBorder="1" applyAlignment="1" applyProtection="1">
      <alignment horizontal="center" vertical="center"/>
      <protection hidden="1"/>
    </xf>
    <xf numFmtId="165" fontId="3" fillId="0" borderId="11" xfId="1" applyNumberFormat="1" applyFont="1" applyBorder="1" applyAlignment="1" applyProtection="1">
      <alignment horizontal="center" vertical="center"/>
      <protection hidden="1"/>
    </xf>
    <xf numFmtId="165" fontId="3" fillId="0" borderId="34" xfId="1" applyNumberFormat="1" applyFont="1" applyBorder="1" applyAlignment="1" applyProtection="1">
      <alignment horizontal="center" vertical="center"/>
      <protection hidden="1"/>
    </xf>
    <xf numFmtId="165" fontId="3" fillId="7" borderId="35" xfId="1" applyNumberFormat="1" applyFont="1" applyFill="1" applyBorder="1" applyAlignment="1" applyProtection="1">
      <alignment horizontal="center" vertical="center"/>
      <protection hidden="1"/>
    </xf>
    <xf numFmtId="165" fontId="3" fillId="0" borderId="17" xfId="1" applyNumberFormat="1" applyFont="1" applyBorder="1" applyAlignment="1" applyProtection="1">
      <alignment horizontal="center" vertical="center"/>
      <protection hidden="1"/>
    </xf>
    <xf numFmtId="165" fontId="3" fillId="0" borderId="36" xfId="1" applyNumberFormat="1" applyFont="1" applyBorder="1" applyAlignment="1" applyProtection="1">
      <alignment horizontal="center" vertical="center"/>
      <protection hidden="1"/>
    </xf>
    <xf numFmtId="165" fontId="3" fillId="7" borderId="17" xfId="1" applyNumberFormat="1" applyFont="1" applyFill="1" applyBorder="1" applyAlignment="1" applyProtection="1">
      <alignment horizontal="center" vertical="center"/>
      <protection hidden="1"/>
    </xf>
    <xf numFmtId="165" fontId="3" fillId="7" borderId="36" xfId="1" applyNumberFormat="1" applyFont="1" applyFill="1" applyBorder="1" applyAlignment="1" applyProtection="1">
      <alignment horizontal="center" vertical="center"/>
      <protection hidden="1"/>
    </xf>
    <xf numFmtId="0" fontId="3" fillId="7" borderId="0" xfId="0" applyFont="1" applyFill="1" applyBorder="1" applyProtection="1">
      <protection hidden="1"/>
    </xf>
    <xf numFmtId="165" fontId="3" fillId="7" borderId="37" xfId="1" applyNumberFormat="1" applyFont="1" applyFill="1" applyBorder="1" applyAlignment="1" applyProtection="1">
      <alignment horizontal="center" vertical="center"/>
      <protection hidden="1"/>
    </xf>
    <xf numFmtId="165" fontId="3" fillId="0" borderId="38" xfId="1" applyNumberFormat="1" applyFont="1" applyFill="1" applyBorder="1" applyAlignment="1" applyProtection="1">
      <alignment horizontal="center" vertical="center"/>
      <protection hidden="1"/>
    </xf>
    <xf numFmtId="165" fontId="3" fillId="7" borderId="39" xfId="1" applyNumberFormat="1" applyFont="1" applyFill="1" applyBorder="1" applyAlignment="1" applyProtection="1">
      <alignment horizontal="center" vertical="center"/>
      <protection hidden="1"/>
    </xf>
    <xf numFmtId="165" fontId="2" fillId="0" borderId="31" xfId="0" applyNumberFormat="1" applyFont="1" applyBorder="1" applyAlignment="1" applyProtection="1">
      <alignment horizontal="center" vertical="center"/>
      <protection hidden="1"/>
    </xf>
    <xf numFmtId="165" fontId="2" fillId="0" borderId="23" xfId="0" applyNumberFormat="1" applyFont="1" applyBorder="1" applyAlignment="1" applyProtection="1">
      <alignment horizontal="center" vertical="center"/>
      <protection hidden="1"/>
    </xf>
    <xf numFmtId="165" fontId="2" fillId="0" borderId="32" xfId="0" applyNumberFormat="1" applyFont="1" applyBorder="1" applyAlignment="1" applyProtection="1">
      <alignment horizontal="center" vertical="center"/>
      <protection hidden="1"/>
    </xf>
    <xf numFmtId="165" fontId="3" fillId="7" borderId="13" xfId="1" applyNumberFormat="1" applyFont="1" applyFill="1" applyBorder="1" applyAlignment="1" applyProtection="1">
      <alignment horizontal="center" vertical="center"/>
      <protection hidden="1"/>
    </xf>
    <xf numFmtId="165" fontId="3" fillId="7" borderId="16" xfId="1" applyNumberFormat="1" applyFont="1" applyFill="1" applyBorder="1" applyAlignment="1" applyProtection="1">
      <alignment horizontal="center" vertical="center"/>
      <protection hidden="1"/>
    </xf>
    <xf numFmtId="165" fontId="3" fillId="0" borderId="16" xfId="1" applyNumberFormat="1" applyFont="1" applyBorder="1" applyAlignment="1" applyProtection="1">
      <alignment horizontal="center" vertical="center"/>
      <protection hidden="1"/>
    </xf>
    <xf numFmtId="165" fontId="3" fillId="7" borderId="0" xfId="1" applyNumberFormat="1" applyFont="1" applyFill="1" applyBorder="1" applyAlignment="1" applyProtection="1">
      <alignment horizontal="center" vertical="center"/>
      <protection hidden="1"/>
    </xf>
    <xf numFmtId="165" fontId="3" fillId="7" borderId="40" xfId="1" applyNumberFormat="1" applyFont="1" applyFill="1" applyBorder="1" applyAlignment="1" applyProtection="1">
      <alignment horizontal="center" vertical="center"/>
      <protection hidden="1"/>
    </xf>
    <xf numFmtId="165" fontId="2" fillId="0" borderId="27" xfId="0" applyNumberFormat="1" applyFont="1" applyBorder="1" applyAlignment="1" applyProtection="1">
      <alignment horizontal="center" vertical="center"/>
      <protection hidden="1"/>
    </xf>
    <xf numFmtId="0" fontId="3" fillId="7" borderId="17" xfId="0" applyFont="1" applyFill="1" applyBorder="1" applyProtection="1">
      <protection hidden="1"/>
    </xf>
    <xf numFmtId="165" fontId="3" fillId="0" borderId="33" xfId="1" applyNumberFormat="1" applyFont="1" applyBorder="1" applyAlignment="1" applyProtection="1">
      <alignment horizontal="center" vertical="center"/>
      <protection hidden="1"/>
    </xf>
    <xf numFmtId="165" fontId="3" fillId="0" borderId="35" xfId="1" applyNumberFormat="1" applyFont="1" applyBorder="1" applyAlignment="1" applyProtection="1">
      <alignment horizontal="center" vertical="center"/>
      <protection hidden="1"/>
    </xf>
    <xf numFmtId="0" fontId="3" fillId="0" borderId="0" xfId="0" applyFont="1" applyBorder="1" applyAlignment="1" applyProtection="1">
      <protection hidden="1"/>
    </xf>
    <xf numFmtId="0" fontId="4" fillId="0" borderId="0" xfId="0" applyFont="1" applyBorder="1" applyAlignment="1" applyProtection="1">
      <alignment vertical="top" wrapText="1"/>
      <protection hidden="1"/>
    </xf>
    <xf numFmtId="0" fontId="2" fillId="0" borderId="0" xfId="0" applyFont="1" applyAlignment="1" applyProtection="1">
      <alignment vertical="top" wrapText="1"/>
      <protection hidden="1"/>
    </xf>
    <xf numFmtId="0" fontId="3" fillId="0" borderId="0" xfId="0" applyFont="1" applyBorder="1" applyAlignment="1" applyProtection="1">
      <alignment horizontal="right"/>
      <protection hidden="1"/>
    </xf>
    <xf numFmtId="0" fontId="3" fillId="0" borderId="0" xfId="0" applyFont="1" applyBorder="1" applyAlignment="1" applyProtection="1">
      <alignment horizontal="right"/>
      <protection hidden="1"/>
    </xf>
    <xf numFmtId="0" fontId="3" fillId="0" borderId="0" xfId="0" applyFont="1" applyBorder="1" applyAlignment="1" applyProtection="1">
      <protection hidden="1"/>
    </xf>
    <xf numFmtId="165" fontId="16" fillId="0" borderId="37" xfId="0" applyNumberFormat="1" applyFont="1" applyBorder="1" applyAlignment="1">
      <alignment horizontal="center"/>
    </xf>
    <xf numFmtId="165" fontId="16" fillId="0" borderId="38" xfId="0" applyNumberFormat="1" applyFont="1" applyBorder="1" applyAlignment="1">
      <alignment horizontal="center"/>
    </xf>
    <xf numFmtId="165" fontId="16" fillId="0" borderId="39" xfId="0" applyNumberFormat="1" applyFont="1" applyBorder="1" applyAlignment="1">
      <alignment horizontal="center"/>
    </xf>
    <xf numFmtId="0" fontId="15" fillId="0" borderId="41" xfId="0" applyFont="1" applyBorder="1" applyAlignment="1">
      <alignment horizontal="center" shrinkToFit="1"/>
    </xf>
    <xf numFmtId="0" fontId="15" fillId="0" borderId="21" xfId="0" applyFont="1" applyBorder="1" applyAlignment="1">
      <alignment horizontal="center" shrinkToFit="1"/>
    </xf>
    <xf numFmtId="0" fontId="15" fillId="0" borderId="42" xfId="2" applyFont="1" applyBorder="1" applyAlignment="1">
      <alignment horizontal="center" shrinkToFit="1"/>
    </xf>
    <xf numFmtId="1" fontId="11" fillId="0" borderId="22" xfId="0" applyNumberFormat="1" applyFont="1" applyBorder="1" applyAlignment="1" applyProtection="1"/>
    <xf numFmtId="1" fontId="11" fillId="0" borderId="0" xfId="0" applyNumberFormat="1" applyFont="1" applyBorder="1" applyAlignment="1" applyProtection="1"/>
    <xf numFmtId="1" fontId="11" fillId="0" borderId="12" xfId="0" applyNumberFormat="1" applyFont="1" applyBorder="1" applyAlignment="1" applyProtection="1"/>
    <xf numFmtId="1" fontId="11" fillId="0" borderId="3" xfId="0" applyNumberFormat="1" applyFont="1" applyBorder="1" applyAlignment="1" applyProtection="1"/>
    <xf numFmtId="0" fontId="3" fillId="0" borderId="7" xfId="0" applyFont="1" applyFill="1" applyBorder="1" applyAlignment="1" applyProtection="1">
      <protection hidden="1"/>
    </xf>
    <xf numFmtId="0" fontId="3" fillId="0" borderId="7" xfId="0" applyFont="1" applyFill="1" applyBorder="1" applyAlignment="1" applyProtection="1">
      <alignment horizontal="center"/>
      <protection hidden="1"/>
    </xf>
    <xf numFmtId="0" fontId="3" fillId="0" borderId="8" xfId="0" applyFont="1" applyFill="1" applyBorder="1" applyAlignment="1" applyProtection="1">
      <alignment horizontal="center"/>
      <protection hidden="1"/>
    </xf>
    <xf numFmtId="1" fontId="11" fillId="0" borderId="22" xfId="0" applyNumberFormat="1" applyFont="1" applyFill="1" applyBorder="1" applyAlignment="1" applyProtection="1"/>
    <xf numFmtId="1" fontId="11" fillId="0" borderId="0" xfId="0" applyNumberFormat="1" applyFont="1" applyFill="1" applyBorder="1" applyAlignment="1" applyProtection="1"/>
    <xf numFmtId="1" fontId="12" fillId="0" borderId="0" xfId="0" applyNumberFormat="1" applyFont="1" applyFill="1" applyBorder="1" applyAlignment="1" applyProtection="1"/>
    <xf numFmtId="1" fontId="12" fillId="0" borderId="28" xfId="0" applyNumberFormat="1" applyFont="1" applyFill="1" applyBorder="1" applyAlignment="1" applyProtection="1"/>
    <xf numFmtId="1" fontId="11" fillId="0" borderId="12" xfId="0" applyNumberFormat="1" applyFont="1" applyFill="1" applyBorder="1" applyAlignment="1" applyProtection="1"/>
    <xf numFmtId="1" fontId="11" fillId="0" borderId="3" xfId="0" applyNumberFormat="1" applyFont="1" applyFill="1" applyBorder="1" applyAlignment="1" applyProtection="1"/>
    <xf numFmtId="1" fontId="12" fillId="0" borderId="3" xfId="0" applyNumberFormat="1" applyFont="1" applyFill="1" applyBorder="1" applyAlignment="1" applyProtection="1"/>
    <xf numFmtId="1" fontId="12" fillId="0" borderId="13" xfId="0" applyNumberFormat="1" applyFont="1" applyFill="1" applyBorder="1" applyAlignment="1" applyProtection="1"/>
    <xf numFmtId="0" fontId="3" fillId="0" borderId="6" xfId="0" applyFont="1" applyBorder="1" applyAlignment="1">
      <alignment horizontal="left" vertical="center"/>
    </xf>
    <xf numFmtId="0" fontId="3" fillId="0" borderId="7" xfId="0" applyFont="1" applyBorder="1" applyAlignment="1" applyProtection="1">
      <alignment horizontal="center"/>
    </xf>
    <xf numFmtId="0" fontId="3" fillId="0" borderId="3" xfId="0" applyFont="1" applyBorder="1" applyAlignment="1" applyProtection="1">
      <alignment horizontal="center"/>
    </xf>
    <xf numFmtId="164" fontId="3" fillId="0" borderId="17" xfId="0" applyNumberFormat="1" applyFont="1" applyFill="1" applyBorder="1" applyAlignment="1" applyProtection="1">
      <alignment horizontal="center"/>
      <protection locked="0"/>
    </xf>
    <xf numFmtId="164" fontId="3" fillId="0" borderId="16" xfId="0" applyNumberFormat="1" applyFont="1" applyFill="1" applyBorder="1" applyAlignment="1" applyProtection="1">
      <alignment horizontal="center"/>
      <protection locked="0"/>
    </xf>
    <xf numFmtId="165" fontId="3" fillId="0" borderId="36" xfId="1" applyNumberFormat="1" applyFont="1" applyFill="1" applyBorder="1" applyAlignment="1" applyProtection="1">
      <alignment horizontal="center" vertical="center"/>
      <protection hidden="1"/>
    </xf>
    <xf numFmtId="165" fontId="3" fillId="0" borderId="17" xfId="1" applyNumberFormat="1" applyFont="1" applyFill="1" applyBorder="1" applyAlignment="1" applyProtection="1">
      <alignment horizontal="center" vertical="center"/>
      <protection hidden="1"/>
    </xf>
    <xf numFmtId="165" fontId="3" fillId="0" borderId="0" xfId="0" applyNumberFormat="1" applyFont="1" applyBorder="1" applyProtection="1"/>
    <xf numFmtId="165" fontId="7" fillId="0" borderId="0" xfId="0" applyNumberFormat="1" applyFont="1" applyBorder="1" applyProtection="1"/>
    <xf numFmtId="165" fontId="2" fillId="0" borderId="0" xfId="0" applyNumberFormat="1" applyFont="1" applyFill="1" applyBorder="1" applyAlignment="1" applyProtection="1">
      <alignment horizontal="center"/>
    </xf>
    <xf numFmtId="165" fontId="3" fillId="0" borderId="0" xfId="0" applyNumberFormat="1" applyFont="1" applyBorder="1" applyAlignment="1" applyProtection="1">
      <alignment horizontal="center"/>
    </xf>
    <xf numFmtId="0" fontId="3" fillId="8" borderId="16" xfId="0" applyFont="1" applyFill="1" applyBorder="1" applyAlignment="1" applyProtection="1">
      <alignment horizontal="center"/>
      <protection locked="0"/>
    </xf>
    <xf numFmtId="0" fontId="3" fillId="0" borderId="14" xfId="0" applyFont="1" applyBorder="1" applyAlignment="1" applyProtection="1">
      <protection hidden="1"/>
    </xf>
    <xf numFmtId="0" fontId="3" fillId="0" borderId="15" xfId="0" applyFont="1" applyBorder="1" applyAlignment="1" applyProtection="1">
      <protection hidden="1"/>
    </xf>
    <xf numFmtId="0" fontId="3" fillId="0" borderId="16" xfId="0" applyFont="1" applyBorder="1" applyAlignment="1" applyProtection="1">
      <protection hidden="1"/>
    </xf>
    <xf numFmtId="0" fontId="5" fillId="2" borderId="1" xfId="0" applyFont="1" applyFill="1" applyBorder="1" applyAlignment="1" applyProtection="1">
      <alignment horizontal="center" vertical="center" wrapText="1"/>
      <protection hidden="1"/>
    </xf>
    <xf numFmtId="0" fontId="5" fillId="2" borderId="2"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3" fillId="0" borderId="3" xfId="0" applyFont="1" applyBorder="1" applyAlignment="1" applyProtection="1">
      <alignment horizontal="left"/>
      <protection hidden="1"/>
    </xf>
    <xf numFmtId="0" fontId="3" fillId="0" borderId="0" xfId="0" applyFont="1" applyBorder="1" applyAlignment="1" applyProtection="1">
      <alignment horizontal="left"/>
      <protection hidden="1"/>
    </xf>
    <xf numFmtId="0" fontId="6" fillId="0" borderId="6" xfId="0" applyFont="1" applyBorder="1" applyAlignment="1" applyProtection="1">
      <alignment horizontal="left" wrapText="1"/>
      <protection hidden="1"/>
    </xf>
    <xf numFmtId="0" fontId="6" fillId="0" borderId="7" xfId="0" applyFont="1" applyBorder="1" applyAlignment="1" applyProtection="1">
      <alignment horizontal="left" wrapText="1"/>
      <protection hidden="1"/>
    </xf>
    <xf numFmtId="0" fontId="6" fillId="0" borderId="8" xfId="0" applyFont="1" applyBorder="1" applyAlignment="1" applyProtection="1">
      <alignment horizontal="left" wrapText="1"/>
      <protection hidden="1"/>
    </xf>
    <xf numFmtId="0" fontId="2" fillId="0" borderId="6" xfId="0" applyFont="1" applyBorder="1" applyAlignment="1" applyProtection="1">
      <alignment horizontal="left" vertical="top" wrapText="1"/>
      <protection hidden="1"/>
    </xf>
    <xf numFmtId="0" fontId="2" fillId="0" borderId="7" xfId="0" applyFont="1" applyBorder="1" applyAlignment="1" applyProtection="1">
      <alignment horizontal="left" vertical="top" wrapText="1"/>
      <protection hidden="1"/>
    </xf>
    <xf numFmtId="0" fontId="3" fillId="0" borderId="7" xfId="0" applyFont="1" applyBorder="1" applyAlignment="1" applyProtection="1">
      <alignment wrapText="1"/>
      <protection hidden="1"/>
    </xf>
    <xf numFmtId="0" fontId="3" fillId="0" borderId="8" xfId="0" applyFont="1" applyBorder="1" applyAlignment="1" applyProtection="1">
      <alignment wrapText="1"/>
      <protection hidden="1"/>
    </xf>
    <xf numFmtId="14" fontId="2" fillId="0" borderId="9" xfId="0" applyNumberFormat="1" applyFont="1" applyBorder="1" applyAlignment="1" applyProtection="1">
      <alignment horizontal="center" vertical="center" wrapText="1"/>
      <protection hidden="1"/>
    </xf>
    <xf numFmtId="0" fontId="2" fillId="0" borderId="10" xfId="0" applyFont="1" applyBorder="1" applyAlignment="1" applyProtection="1">
      <alignment horizontal="center" vertical="center" wrapText="1"/>
      <protection hidden="1"/>
    </xf>
    <xf numFmtId="0" fontId="2" fillId="0" borderId="12" xfId="0" applyFont="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6" fillId="0" borderId="11" xfId="0" applyFont="1" applyBorder="1" applyAlignment="1" applyProtection="1">
      <alignment horizontal="left" vertical="top" wrapText="1"/>
      <protection hidden="1"/>
    </xf>
    <xf numFmtId="0" fontId="2" fillId="0" borderId="12" xfId="0" applyFont="1" applyBorder="1" applyAlignment="1" applyProtection="1">
      <alignment horizontal="left" vertical="top" wrapText="1"/>
      <protection hidden="1"/>
    </xf>
    <xf numFmtId="0" fontId="2" fillId="0" borderId="3" xfId="0" applyFont="1" applyBorder="1" applyAlignment="1" applyProtection="1">
      <alignment horizontal="left" vertical="top" wrapText="1"/>
      <protection hidden="1"/>
    </xf>
    <xf numFmtId="0" fontId="3" fillId="0" borderId="3" xfId="0" applyFont="1" applyBorder="1" applyAlignment="1" applyProtection="1">
      <alignment wrapText="1"/>
      <protection hidden="1"/>
    </xf>
    <xf numFmtId="0" fontId="3" fillId="0" borderId="13" xfId="0" applyFont="1" applyBorder="1" applyAlignment="1" applyProtection="1">
      <alignment wrapText="1"/>
      <protection hidden="1"/>
    </xf>
    <xf numFmtId="0" fontId="1" fillId="0" borderId="0" xfId="0" applyFont="1" applyAlignment="1" applyProtection="1">
      <alignment vertical="center" wrapText="1"/>
      <protection hidden="1"/>
    </xf>
    <xf numFmtId="0" fontId="2" fillId="0" borderId="0" xfId="0" applyFont="1" applyAlignment="1" applyProtection="1">
      <alignment horizontal="center" vertical="top" wrapText="1"/>
      <protection hidden="1"/>
    </xf>
    <xf numFmtId="0" fontId="3" fillId="0" borderId="0" xfId="0" applyFont="1" applyAlignment="1" applyProtection="1">
      <alignment vertical="top" wrapText="1"/>
      <protection hidden="1"/>
    </xf>
    <xf numFmtId="0" fontId="4" fillId="0" borderId="0" xfId="0" applyFont="1" applyBorder="1" applyAlignment="1" applyProtection="1">
      <alignment horizontal="right" vertical="top" wrapText="1"/>
      <protection hidden="1"/>
    </xf>
    <xf numFmtId="0" fontId="7" fillId="0" borderId="17" xfId="0" applyFont="1" applyBorder="1" applyAlignment="1" applyProtection="1">
      <alignment vertical="top"/>
      <protection hidden="1"/>
    </xf>
    <xf numFmtId="0" fontId="7" fillId="0" borderId="18" xfId="0" applyFont="1" applyBorder="1" applyAlignment="1" applyProtection="1">
      <alignment vertical="top"/>
      <protection hidden="1"/>
    </xf>
    <xf numFmtId="0" fontId="7" fillId="0" borderId="14" xfId="0" applyFont="1" applyBorder="1" applyAlignment="1" applyProtection="1">
      <alignment horizontal="center"/>
      <protection hidden="1"/>
    </xf>
    <xf numFmtId="0" fontId="7" fillId="0" borderId="15" xfId="0" applyFont="1" applyBorder="1" applyAlignment="1" applyProtection="1">
      <alignment horizontal="center"/>
      <protection hidden="1"/>
    </xf>
    <xf numFmtId="0" fontId="2" fillId="0" borderId="9" xfId="0" applyFont="1" applyBorder="1" applyProtection="1">
      <protection hidden="1"/>
    </xf>
    <xf numFmtId="0" fontId="2" fillId="0" borderId="19" xfId="0" applyFont="1" applyBorder="1" applyProtection="1">
      <protection hidden="1"/>
    </xf>
    <xf numFmtId="0" fontId="2" fillId="0" borderId="10" xfId="0" applyFont="1" applyBorder="1" applyProtection="1">
      <protection hidden="1"/>
    </xf>
    <xf numFmtId="0" fontId="2" fillId="0" borderId="24" xfId="0" applyFont="1" applyBorder="1" applyProtection="1">
      <protection hidden="1"/>
    </xf>
    <xf numFmtId="0" fontId="2" fillId="0" borderId="25" xfId="0" applyFont="1" applyBorder="1" applyAlignment="1" applyProtection="1">
      <protection hidden="1"/>
    </xf>
    <xf numFmtId="0" fontId="2" fillId="0" borderId="26" xfId="0" applyFont="1" applyBorder="1" applyAlignment="1" applyProtection="1">
      <protection hidden="1"/>
    </xf>
    <xf numFmtId="0" fontId="2" fillId="0" borderId="27" xfId="0" applyFont="1" applyBorder="1" applyAlignment="1" applyProtection="1">
      <protection hidden="1"/>
    </xf>
    <xf numFmtId="0" fontId="2" fillId="0" borderId="23" xfId="0" applyFont="1" applyBorder="1" applyProtection="1">
      <protection hidden="1"/>
    </xf>
    <xf numFmtId="0" fontId="2" fillId="0" borderId="21" xfId="0" applyFont="1" applyBorder="1" applyProtection="1">
      <protection hidden="1"/>
    </xf>
    <xf numFmtId="0" fontId="9" fillId="0" borderId="6" xfId="0" applyFont="1" applyBorder="1" applyAlignment="1" applyProtection="1">
      <alignment vertical="center" wrapText="1"/>
      <protection hidden="1"/>
    </xf>
    <xf numFmtId="0" fontId="9" fillId="0" borderId="7" xfId="0" applyFont="1" applyBorder="1" applyAlignment="1" applyProtection="1">
      <alignment vertical="center" wrapText="1"/>
      <protection hidden="1"/>
    </xf>
    <xf numFmtId="0" fontId="9" fillId="0" borderId="12" xfId="0" applyFont="1" applyBorder="1" applyAlignment="1" applyProtection="1">
      <alignment vertical="center" wrapText="1"/>
      <protection hidden="1"/>
    </xf>
    <xf numFmtId="0" fontId="9" fillId="0" borderId="3" xfId="0" applyFont="1" applyBorder="1" applyAlignment="1" applyProtection="1">
      <alignment vertical="center" wrapText="1"/>
      <protection hidden="1"/>
    </xf>
    <xf numFmtId="0" fontId="10" fillId="0" borderId="17" xfId="0" applyFont="1" applyBorder="1" applyAlignment="1" applyProtection="1">
      <alignment horizontal="center"/>
      <protection hidden="1"/>
    </xf>
    <xf numFmtId="0" fontId="10" fillId="0" borderId="17" xfId="0" applyFont="1" applyBorder="1" applyAlignment="1" applyProtection="1">
      <alignment horizontal="center" wrapText="1"/>
      <protection hidden="1"/>
    </xf>
    <xf numFmtId="0" fontId="3" fillId="0" borderId="17" xfId="0" applyFont="1" applyBorder="1" applyAlignment="1" applyProtection="1">
      <alignment wrapText="1"/>
      <protection hidden="1"/>
    </xf>
    <xf numFmtId="0" fontId="3" fillId="0" borderId="17" xfId="0" applyFont="1" applyBorder="1" applyAlignment="1" applyProtection="1">
      <alignment horizontal="left" vertical="top"/>
      <protection hidden="1"/>
    </xf>
    <xf numFmtId="165" fontId="3" fillId="0" borderId="17" xfId="0" applyNumberFormat="1" applyFont="1" applyFill="1" applyBorder="1" applyAlignment="1" applyProtection="1">
      <alignment horizontal="center" vertical="center"/>
    </xf>
    <xf numFmtId="165" fontId="3" fillId="0" borderId="17" xfId="0" applyNumberFormat="1" applyFont="1" applyFill="1" applyBorder="1" applyAlignment="1" applyProtection="1">
      <alignment vertical="center"/>
    </xf>
    <xf numFmtId="0" fontId="3" fillId="0" borderId="22" xfId="0" applyFont="1" applyBorder="1" applyAlignment="1" applyProtection="1">
      <protection hidden="1"/>
    </xf>
    <xf numFmtId="0" fontId="3" fillId="0" borderId="0" xfId="0" applyFont="1" applyBorder="1" applyAlignment="1" applyProtection="1">
      <protection hidden="1"/>
    </xf>
    <xf numFmtId="0" fontId="3" fillId="0" borderId="0" xfId="0" applyFont="1" applyAlignment="1" applyProtection="1">
      <protection hidden="1"/>
    </xf>
    <xf numFmtId="0" fontId="3" fillId="0" borderId="28" xfId="0" applyFont="1" applyBorder="1" applyAlignment="1" applyProtection="1">
      <protection hidden="1"/>
    </xf>
    <xf numFmtId="0" fontId="14" fillId="0" borderId="22" xfId="0" applyFont="1" applyBorder="1" applyAlignment="1" applyProtection="1">
      <alignment horizontal="left"/>
      <protection locked="0"/>
    </xf>
    <xf numFmtId="0" fontId="14" fillId="0" borderId="0" xfId="0" applyFont="1" applyBorder="1" applyAlignment="1" applyProtection="1">
      <alignment horizontal="left"/>
      <protection locked="0"/>
    </xf>
    <xf numFmtId="0" fontId="3" fillId="0" borderId="0" xfId="0" applyFont="1" applyAlignment="1" applyProtection="1">
      <alignment horizontal="left"/>
      <protection locked="0"/>
    </xf>
    <xf numFmtId="0" fontId="3" fillId="0" borderId="28" xfId="0" applyFont="1" applyBorder="1" applyAlignment="1" applyProtection="1">
      <alignment horizontal="left"/>
      <protection locked="0"/>
    </xf>
    <xf numFmtId="0" fontId="1" fillId="0" borderId="29" xfId="0" applyFont="1" applyBorder="1" applyAlignment="1" applyProtection="1">
      <alignment horizontal="center"/>
      <protection hidden="1"/>
    </xf>
    <xf numFmtId="0" fontId="1" fillId="0" borderId="26" xfId="0" applyFont="1" applyBorder="1" applyAlignment="1" applyProtection="1">
      <alignment horizontal="center"/>
      <protection hidden="1"/>
    </xf>
    <xf numFmtId="0" fontId="1" fillId="0" borderId="30" xfId="0" applyFont="1" applyBorder="1" applyAlignment="1" applyProtection="1">
      <alignment horizontal="center"/>
      <protection hidden="1"/>
    </xf>
    <xf numFmtId="165" fontId="2" fillId="0" borderId="29" xfId="0" applyNumberFormat="1" applyFont="1" applyBorder="1" applyAlignment="1" applyProtection="1">
      <alignment horizontal="center"/>
      <protection hidden="1"/>
    </xf>
    <xf numFmtId="165" fontId="2" fillId="0" borderId="26" xfId="0" applyNumberFormat="1" applyFont="1" applyBorder="1" applyAlignment="1" applyProtection="1">
      <alignment horizontal="center"/>
      <protection hidden="1"/>
    </xf>
    <xf numFmtId="0" fontId="2" fillId="0" borderId="26" xfId="0" applyFont="1" applyBorder="1" applyAlignment="1" applyProtection="1">
      <alignment horizontal="center"/>
      <protection hidden="1"/>
    </xf>
    <xf numFmtId="0" fontId="2" fillId="0" borderId="30" xfId="0" applyFont="1" applyBorder="1" applyAlignment="1" applyProtection="1">
      <alignment horizontal="center"/>
      <protection hidden="1"/>
    </xf>
    <xf numFmtId="0" fontId="2" fillId="0" borderId="9" xfId="0" applyFont="1" applyBorder="1" applyAlignment="1" applyProtection="1">
      <alignment horizontal="left" vertical="top" wrapText="1"/>
      <protection hidden="1"/>
    </xf>
    <xf numFmtId="0" fontId="2" fillId="0" borderId="22" xfId="0" applyFont="1" applyBorder="1" applyAlignment="1" applyProtection="1">
      <alignment horizontal="left" vertical="top" wrapText="1"/>
      <protection hidden="1"/>
    </xf>
    <xf numFmtId="0" fontId="3" fillId="0" borderId="15" xfId="0" applyFont="1" applyBorder="1" applyAlignment="1" applyProtection="1">
      <alignment horizontal="left" vertical="top"/>
    </xf>
    <xf numFmtId="0" fontId="3" fillId="0" borderId="16" xfId="0" applyFont="1" applyBorder="1" applyAlignment="1" applyProtection="1">
      <alignment horizontal="left" vertical="top"/>
    </xf>
    <xf numFmtId="0" fontId="2" fillId="0" borderId="8" xfId="0" applyFont="1" applyBorder="1" applyAlignment="1" applyProtection="1">
      <alignment horizontal="center"/>
      <protection hidden="1"/>
    </xf>
    <xf numFmtId="0" fontId="2" fillId="0" borderId="18" xfId="0" applyFont="1" applyBorder="1" applyAlignment="1" applyProtection="1">
      <alignment horizontal="center"/>
      <protection hidden="1"/>
    </xf>
    <xf numFmtId="165" fontId="1" fillId="0" borderId="18" xfId="0" applyNumberFormat="1" applyFont="1" applyFill="1" applyBorder="1" applyAlignment="1" applyProtection="1">
      <alignment horizontal="center" vertical="center"/>
      <protection hidden="1"/>
    </xf>
    <xf numFmtId="165" fontId="3" fillId="0" borderId="18" xfId="0" applyNumberFormat="1" applyFont="1" applyFill="1" applyBorder="1" applyAlignment="1" applyProtection="1">
      <alignment vertical="center"/>
      <protection hidden="1"/>
    </xf>
    <xf numFmtId="0" fontId="3" fillId="0" borderId="16" xfId="0" applyFont="1" applyBorder="1" applyAlignment="1" applyProtection="1">
      <alignment horizontal="left" vertical="top"/>
      <protection hidden="1"/>
    </xf>
    <xf numFmtId="0" fontId="3" fillId="0" borderId="6" xfId="0" applyFont="1" applyBorder="1" applyAlignment="1" applyProtection="1">
      <alignment horizontal="left"/>
      <protection hidden="1"/>
    </xf>
    <xf numFmtId="0" fontId="3" fillId="0" borderId="7" xfId="0" applyFont="1" applyBorder="1" applyAlignment="1" applyProtection="1">
      <alignment horizontal="left"/>
      <protection hidden="1"/>
    </xf>
    <xf numFmtId="0" fontId="3" fillId="0" borderId="8" xfId="0" applyFont="1" applyBorder="1" applyAlignment="1" applyProtection="1">
      <alignment horizontal="left"/>
      <protection hidden="1"/>
    </xf>
    <xf numFmtId="0" fontId="3" fillId="0" borderId="14" xfId="0" applyFont="1" applyBorder="1" applyAlignment="1" applyProtection="1">
      <alignment horizontal="left" vertical="top"/>
      <protection hidden="1"/>
    </xf>
    <xf numFmtId="0" fontId="3" fillId="0" borderId="0" xfId="0" applyFont="1" applyAlignment="1" applyProtection="1">
      <alignment horizontal="left"/>
      <protection hidden="1"/>
    </xf>
    <xf numFmtId="0" fontId="3" fillId="0" borderId="0" xfId="0" applyFont="1" applyBorder="1" applyAlignment="1" applyProtection="1">
      <alignment horizontal="right"/>
      <protection hidden="1"/>
    </xf>
    <xf numFmtId="0" fontId="3" fillId="8" borderId="7" xfId="0" applyFont="1" applyFill="1" applyBorder="1" applyAlignment="1" applyProtection="1">
      <alignment horizontal="center" vertical="center"/>
      <protection locked="0" hidden="1"/>
    </xf>
    <xf numFmtId="0" fontId="3" fillId="8" borderId="0" xfId="0" applyFont="1" applyFill="1" applyBorder="1" applyAlignment="1" applyProtection="1">
      <alignment horizontal="center" vertical="center"/>
      <protection locked="0" hidden="1"/>
    </xf>
    <xf numFmtId="0" fontId="3" fillId="8" borderId="3" xfId="0" applyFont="1" applyFill="1" applyBorder="1" applyAlignment="1" applyProtection="1">
      <alignment horizontal="center" vertical="center"/>
      <protection locked="0" hidden="1"/>
    </xf>
    <xf numFmtId="0" fontId="17" fillId="8" borderId="7" xfId="0" applyFont="1" applyFill="1" applyBorder="1" applyAlignment="1" applyProtection="1">
      <alignment horizontal="center" vertical="center"/>
      <protection locked="0" hidden="1"/>
    </xf>
    <xf numFmtId="0" fontId="17" fillId="8" borderId="0" xfId="0" applyFont="1" applyFill="1" applyBorder="1" applyAlignment="1" applyProtection="1">
      <alignment horizontal="center" vertical="center"/>
      <protection locked="0" hidden="1"/>
    </xf>
    <xf numFmtId="0" fontId="17" fillId="8" borderId="3" xfId="0" applyFont="1" applyFill="1" applyBorder="1" applyAlignment="1" applyProtection="1">
      <alignment horizontal="center" vertical="center"/>
      <protection locked="0" hidden="1"/>
    </xf>
    <xf numFmtId="165" fontId="3" fillId="0" borderId="17" xfId="0" applyNumberFormat="1" applyFont="1" applyFill="1" applyBorder="1" applyAlignment="1" applyProtection="1">
      <alignment horizontal="center"/>
    </xf>
    <xf numFmtId="165" fontId="3" fillId="0" borderId="17" xfId="0" applyNumberFormat="1" applyFont="1" applyFill="1" applyBorder="1" applyAlignment="1" applyProtection="1"/>
    <xf numFmtId="165" fontId="1" fillId="0" borderId="18" xfId="0" applyNumberFormat="1" applyFont="1" applyFill="1" applyBorder="1" applyAlignment="1" applyProtection="1">
      <alignment horizontal="center"/>
      <protection hidden="1"/>
    </xf>
    <xf numFmtId="165" fontId="3" fillId="0" borderId="18" xfId="0" applyNumberFormat="1" applyFont="1" applyFill="1" applyBorder="1" applyAlignment="1" applyProtection="1">
      <protection hidden="1"/>
    </xf>
  </cellXfs>
  <cellStyles count="3">
    <cellStyle name="Currency" xfId="1" builtinId="4"/>
    <cellStyle name="Normal" xfId="0" builtinId="0"/>
    <cellStyle name="Normal 2 3" xfId="2" xr:uid="{5B0602B3-FF57-4E1C-9BB1-AFCFD27FAE8D}"/>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16</xdr:col>
      <xdr:colOff>457200</xdr:colOff>
      <xdr:row>2</xdr:row>
      <xdr:rowOff>28575</xdr:rowOff>
    </xdr:from>
    <xdr:to>
      <xdr:col>21</xdr:col>
      <xdr:colOff>419100</xdr:colOff>
      <xdr:row>8</xdr:row>
      <xdr:rowOff>133350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753350" y="352425"/>
          <a:ext cx="4057650" cy="1247775"/>
        </a:xfrm>
        <a:prstGeom prst="rect">
          <a:avLst/>
        </a:prstGeom>
        <a:solidFill>
          <a:srgbClr val="00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Only </a:t>
          </a:r>
          <a:r>
            <a:rPr lang="en-US" sz="1600" b="1"/>
            <a:t>"X"</a:t>
          </a:r>
          <a:r>
            <a:rPr lang="en-US" sz="1100"/>
            <a:t> the yellow box</a:t>
          </a:r>
          <a:r>
            <a:rPr lang="en-US" sz="1100" baseline="0"/>
            <a:t> if the utility is not included in the monthly rental payment. Once you have </a:t>
          </a:r>
          <a:r>
            <a:rPr lang="en-US" sz="1600" b="1" baseline="0"/>
            <a:t>"X"</a:t>
          </a:r>
          <a:r>
            <a:rPr lang="en-US" sz="1100" baseline="0"/>
            <a:t>ed all of the appropriate utilities, enter the number of bedrooms in the pink box at the bottom of the form and it will calculate the utility allowance for you so that you can enter it inot the Tenant Rent Calculation worksheet.</a:t>
          </a:r>
          <a:endParaRPr 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16</xdr:col>
      <xdr:colOff>76200</xdr:colOff>
      <xdr:row>0</xdr:row>
      <xdr:rowOff>142875</xdr:rowOff>
    </xdr:from>
    <xdr:to>
      <xdr:col>19</xdr:col>
      <xdr:colOff>104775</xdr:colOff>
      <xdr:row>8</xdr:row>
      <xdr:rowOff>133350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7372350" y="142875"/>
          <a:ext cx="2381250" cy="1457325"/>
        </a:xfrm>
        <a:prstGeom prst="rect">
          <a:avLst/>
        </a:prstGeom>
        <a:solidFill>
          <a:srgbClr val="00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Only </a:t>
          </a:r>
          <a:r>
            <a:rPr lang="en-US" sz="1600" b="1"/>
            <a:t>"X"</a:t>
          </a:r>
          <a:r>
            <a:rPr lang="en-US" sz="1100"/>
            <a:t> the yellow box</a:t>
          </a:r>
          <a:r>
            <a:rPr lang="en-US" sz="1100" baseline="0"/>
            <a:t> if the utility is not included in the monthly rental payment. Once you have </a:t>
          </a:r>
          <a:r>
            <a:rPr lang="en-US" sz="1600" b="1" baseline="0"/>
            <a:t>"X"</a:t>
          </a:r>
          <a:r>
            <a:rPr lang="en-US" sz="1100" baseline="0"/>
            <a:t>ed all of the appropriate utilities, enter the number of bedrooms in the pink box at the bottom of the form and it will calculate the utility allowance for you so that you can enter it inot the Tenant Rent Calculation worksheet.</a:t>
          </a:r>
          <a:endParaRPr lang="en-US" sz="11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16</xdr:col>
      <xdr:colOff>138112</xdr:colOff>
      <xdr:row>0</xdr:row>
      <xdr:rowOff>142875</xdr:rowOff>
    </xdr:from>
    <xdr:to>
      <xdr:col>19</xdr:col>
      <xdr:colOff>104774</xdr:colOff>
      <xdr:row>8</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7434262" y="142875"/>
          <a:ext cx="2319337" cy="1457325"/>
        </a:xfrm>
        <a:prstGeom prst="rect">
          <a:avLst/>
        </a:prstGeom>
        <a:solidFill>
          <a:srgbClr val="00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Only </a:t>
          </a:r>
          <a:r>
            <a:rPr lang="en-US" sz="1600" b="1"/>
            <a:t>"X"</a:t>
          </a:r>
          <a:r>
            <a:rPr lang="en-US" sz="1100"/>
            <a:t> the yellow box</a:t>
          </a:r>
          <a:r>
            <a:rPr lang="en-US" sz="1100" baseline="0"/>
            <a:t> if the utility is not included in the monthly rental payment. Once you have </a:t>
          </a:r>
          <a:r>
            <a:rPr lang="en-US" sz="1600" b="1" baseline="0"/>
            <a:t>"X"</a:t>
          </a:r>
          <a:r>
            <a:rPr lang="en-US" sz="1100" baseline="0"/>
            <a:t>ed all of the appropriate utilities, enter the number of bedrooms in the pink box at the bottom of the form and it will calculate the utility allowance for you so that you can enter it inot the Tenant Rent Calculation worksheet.</a:t>
          </a:r>
          <a:endParaRPr lang="en-US"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16</xdr:col>
      <xdr:colOff>71438</xdr:colOff>
      <xdr:row>0</xdr:row>
      <xdr:rowOff>142875</xdr:rowOff>
    </xdr:from>
    <xdr:to>
      <xdr:col>19</xdr:col>
      <xdr:colOff>104775</xdr:colOff>
      <xdr:row>8</xdr:row>
      <xdr:rowOff>133350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7367588" y="142875"/>
          <a:ext cx="2386012" cy="1457325"/>
        </a:xfrm>
        <a:prstGeom prst="rect">
          <a:avLst/>
        </a:prstGeom>
        <a:solidFill>
          <a:srgbClr val="00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Only </a:t>
          </a:r>
          <a:r>
            <a:rPr lang="en-US" sz="1600" b="1"/>
            <a:t>"X"</a:t>
          </a:r>
          <a:r>
            <a:rPr lang="en-US" sz="1100"/>
            <a:t> the yellow box</a:t>
          </a:r>
          <a:r>
            <a:rPr lang="en-US" sz="1100" baseline="0"/>
            <a:t> if the utility is not included in the monthly rental payment. Once you have </a:t>
          </a:r>
          <a:r>
            <a:rPr lang="en-US" sz="1600" b="1" baseline="0"/>
            <a:t>"X"</a:t>
          </a:r>
          <a:r>
            <a:rPr lang="en-US" sz="1100" baseline="0"/>
            <a:t>ed all of the appropriate utilities, enter the number of bedrooms in the pink box at the bottom of the form and it will calculate the utility allowance for you so that you can enter it inot the Tenant Rent Calculation worksheet.</a:t>
          </a:r>
          <a:endParaRPr lang="en-US" sz="1100"/>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GRANT%20COMPLIANCE%20TEAM\Housing%20Department\Original%20HOUSING%20Intakes\CoC%20RRH%20Blank%20Packets\Part%201%20and%202%20COC%20RRH%20I%20Client%20Eligibility%202-7-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ient Housing Info"/>
      <sheetName val="HEAD OF HOUSEHOLD ENTRY"/>
      <sheetName val="Key"/>
      <sheetName val="Part I Coversheet"/>
      <sheetName val="Surv Stmt of Need for Housing"/>
      <sheetName val="CoC Self-Dec of Housing Status"/>
      <sheetName val="SS Matrix filled out by client"/>
      <sheetName val="Staff Affidavit"/>
      <sheetName val="GROSS Income Calculation"/>
      <sheetName val="NET Income Calculation"/>
      <sheetName val="Cert. of Zero Income"/>
      <sheetName val="Vulnerability Scale"/>
      <sheetName val="Rosenberg UA"/>
      <sheetName val="Houston Metro UA"/>
      <sheetName val="Harris County UA"/>
      <sheetName val="City of Pasadena UA"/>
      <sheetName val="Tenant Rent Calculation"/>
      <sheetName val="Rent Proportions Worksheet"/>
      <sheetName val="PARTICIPANT ENTRY-1 per person"/>
      <sheetName val="NEW CHILD ENTRY"/>
      <sheetName val="CoC RRH Doc Cklist Part Elig"/>
      <sheetName val="Budget sheet "/>
      <sheetName val="CoC RRH Goal Planner"/>
      <sheetName val="I I Wksht"/>
      <sheetName val="Career Development"/>
      <sheetName val="Counselor Referral"/>
      <sheetName val="Part II Coversheet"/>
      <sheetName val="Landlord Form"/>
      <sheetName val="CoC RRH Disclosures"/>
      <sheetName val="Habitabilty Inspection"/>
      <sheetName val="Lead Screening"/>
      <sheetName val="Rent Reasonableness"/>
    </sheetNames>
    <sheetDataSet>
      <sheetData sheetId="0"/>
      <sheetData sheetId="1"/>
      <sheetData sheetId="2">
        <row r="4">
          <cell r="A4" t="str">
            <v>Emergency Shelter</v>
          </cell>
        </row>
        <row r="5">
          <cell r="A5" t="str">
            <v>Permanent Housing</v>
          </cell>
        </row>
        <row r="6">
          <cell r="A6" t="str">
            <v>Rapid Rehousing</v>
          </cell>
        </row>
        <row r="9">
          <cell r="A9" t="str">
            <v>ESG Shelter FB</v>
          </cell>
        </row>
        <row r="10">
          <cell r="A10" t="str">
            <v>ESG Shelter Houston CCC</v>
          </cell>
        </row>
        <row r="11">
          <cell r="A11" t="str">
            <v>HUD CoC RRH</v>
          </cell>
        </row>
        <row r="12">
          <cell r="A12" t="str">
            <v>HUD CoC SHP PH</v>
          </cell>
        </row>
        <row r="13">
          <cell r="A13" t="str">
            <v>HUD CoC SPC</v>
          </cell>
        </row>
        <row r="16">
          <cell r="A16" t="str">
            <v>HUD CoC</v>
          </cell>
        </row>
        <row r="17">
          <cell r="A17" t="str">
            <v>HUD ESG</v>
          </cell>
        </row>
        <row r="20">
          <cell r="A20" t="str">
            <v>Emergency Shelter</v>
          </cell>
        </row>
        <row r="21">
          <cell r="A21" t="str">
            <v>PH- Permanent Supportive Housing</v>
          </cell>
        </row>
        <row r="22">
          <cell r="A22" t="str">
            <v>PH- Rapid Rehousing</v>
          </cell>
        </row>
        <row r="25">
          <cell r="A25" t="str">
            <v>ES-ESG-Fort Bend (Emergecy Shelter)</v>
          </cell>
        </row>
        <row r="26">
          <cell r="A26" t="str">
            <v>ES-ESG-Houston (Emergency Shelter)</v>
          </cell>
        </row>
        <row r="27">
          <cell r="A27" t="str">
            <v>Aftercare Expansion (PH- Rapid Rehousing)</v>
          </cell>
        </row>
        <row r="28">
          <cell r="A28" t="str">
            <v>HCDVCC FY 2016 Rapid Rehousing Collaboration (PH Rapid Rehousing)</v>
          </cell>
        </row>
        <row r="29">
          <cell r="A29" t="str">
            <v>DV Trauma Housing (PH- Permanent Supportive Housing)</v>
          </cell>
        </row>
        <row r="30">
          <cell r="A30" t="str">
            <v>Shelter Plus Care (PH- Permanent Supportive Housing)</v>
          </cell>
        </row>
        <row r="39">
          <cell r="A39" t="str">
            <v>Client doesn't know</v>
          </cell>
        </row>
        <row r="40">
          <cell r="A40" t="str">
            <v>Client refused</v>
          </cell>
        </row>
        <row r="41">
          <cell r="A41" t="str">
            <v>Emergency shelter, including hotel or motel paid for with emergency shelter voucher</v>
          </cell>
        </row>
        <row r="42">
          <cell r="A42" t="str">
            <v>Foster care home or foster care group home</v>
          </cell>
        </row>
        <row r="43">
          <cell r="A43" t="str">
            <v>Hospital or other residential non-psychiatric medical facility</v>
          </cell>
        </row>
        <row r="44">
          <cell r="A44" t="str">
            <v>Hotel or motel paid for without emergency shelter voucher</v>
          </cell>
        </row>
        <row r="45">
          <cell r="A45" t="str">
            <v>Jail, prison, juvenile detention facility</v>
          </cell>
        </row>
        <row r="46">
          <cell r="A46" t="str">
            <v>Long-term care facility or nursing home</v>
          </cell>
        </row>
        <row r="47">
          <cell r="A47" t="str">
            <v>Other- please list below</v>
          </cell>
        </row>
        <row r="48">
          <cell r="A48" t="str">
            <v>Owned by client, no ongoing housing subsidy</v>
          </cell>
        </row>
        <row r="49">
          <cell r="A49" t="str">
            <v>Owned by client, with ongoing housing subsidy</v>
          </cell>
        </row>
        <row r="50">
          <cell r="A50" t="str">
            <v xml:space="preserve">Permanent housing for formerly homeless persons </v>
          </cell>
        </row>
        <row r="51">
          <cell r="A51" t="str">
            <v>Place not meant for human habitation</v>
          </cell>
        </row>
        <row r="52">
          <cell r="A52" t="str">
            <v>Psychiatric hospital or other psychiatric facility</v>
          </cell>
        </row>
        <row r="53">
          <cell r="A53" t="str">
            <v>Rental by client with other ongoing housing subsidy</v>
          </cell>
        </row>
        <row r="54">
          <cell r="A54" t="str">
            <v>Rental by client, no ongoing housing subsidy</v>
          </cell>
        </row>
        <row r="55">
          <cell r="A55" t="str">
            <v>Rental by client, with GPD TIP subsidy</v>
          </cell>
        </row>
        <row r="56">
          <cell r="A56" t="str">
            <v>Rental by client, with VASH subsidy</v>
          </cell>
        </row>
        <row r="57">
          <cell r="A57" t="str">
            <v>Residential project or halfway house with no homeless criteria</v>
          </cell>
        </row>
        <row r="58">
          <cell r="A58" t="str">
            <v>Safe Haven</v>
          </cell>
        </row>
        <row r="59">
          <cell r="A59" t="str">
            <v>Staying or living in a family member's room, apartment, or house</v>
          </cell>
        </row>
        <row r="60">
          <cell r="A60" t="str">
            <v>Staying or living in a friend's room, apartment, or house</v>
          </cell>
        </row>
        <row r="61">
          <cell r="A61" t="str">
            <v>Substance abuse treatment facility or detox center</v>
          </cell>
        </row>
        <row r="62">
          <cell r="A62" t="str">
            <v>Transitional housing for homeless (including homeless youth)</v>
          </cell>
        </row>
        <row r="65">
          <cell r="A65" t="str">
            <v>Don't know</v>
          </cell>
        </row>
        <row r="66">
          <cell r="A66" t="str">
            <v>Imminently losing their housing</v>
          </cell>
        </row>
        <row r="67">
          <cell r="A67" t="str">
            <v>Literally homeless</v>
          </cell>
        </row>
        <row r="68">
          <cell r="A68" t="str">
            <v>Missing</v>
          </cell>
        </row>
        <row r="69">
          <cell r="A69" t="str">
            <v>Refused</v>
          </cell>
        </row>
        <row r="70">
          <cell r="A70" t="str">
            <v>Stably housed</v>
          </cell>
        </row>
        <row r="71">
          <cell r="A71" t="str">
            <v>Unstably housed and at-risk of losing their housing</v>
          </cell>
        </row>
        <row r="92">
          <cell r="A92" t="str">
            <v>Am. Indian or Alaska Native</v>
          </cell>
        </row>
        <row r="93">
          <cell r="A93" t="str">
            <v>Asian</v>
          </cell>
        </row>
        <row r="94">
          <cell r="A94" t="str">
            <v>Black or African American</v>
          </cell>
        </row>
        <row r="95">
          <cell r="A95" t="str">
            <v>Client doesn't know</v>
          </cell>
        </row>
        <row r="96">
          <cell r="A96" t="str">
            <v>Client refused</v>
          </cell>
        </row>
        <row r="97">
          <cell r="A97" t="str">
            <v>Native Hawaiian or Other Pacific Isalander</v>
          </cell>
        </row>
        <row r="98">
          <cell r="A98" t="str">
            <v>White</v>
          </cell>
        </row>
        <row r="101">
          <cell r="A101" t="str">
            <v>Client doesn't know</v>
          </cell>
        </row>
        <row r="102">
          <cell r="A102" t="str">
            <v>Client refused</v>
          </cell>
        </row>
        <row r="103">
          <cell r="A103" t="str">
            <v>Hispanic/Latino</v>
          </cell>
        </row>
        <row r="104">
          <cell r="A104" t="str">
            <v>Non-Hispanic/Non-Latino</v>
          </cell>
        </row>
        <row r="107">
          <cell r="A107" t="str">
            <v>Client doesn't know</v>
          </cell>
        </row>
        <row r="108">
          <cell r="A108" t="str">
            <v>Client refused</v>
          </cell>
        </row>
        <row r="109">
          <cell r="A109" t="str">
            <v>Female</v>
          </cell>
        </row>
        <row r="110">
          <cell r="A110" t="str">
            <v>Male</v>
          </cell>
        </row>
        <row r="111">
          <cell r="A111" t="str">
            <v>Trans Female (MTF or Male to Female)</v>
          </cell>
        </row>
        <row r="112">
          <cell r="A112" t="str">
            <v>Trans Male (FTM of Female to Male)</v>
          </cell>
        </row>
        <row r="113">
          <cell r="A113" t="str">
            <v>Gender Non-Conforming (i.e. not exclusively male or female)</v>
          </cell>
        </row>
        <row r="116">
          <cell r="A116" t="str">
            <v>&gt; 1 week but &lt; 1 month</v>
          </cell>
        </row>
        <row r="117">
          <cell r="A117" t="str">
            <v>&gt; 3 months but &lt; 1 year</v>
          </cell>
        </row>
        <row r="118">
          <cell r="A118" t="str">
            <v>1 day or less</v>
          </cell>
        </row>
        <row r="119">
          <cell r="A119" t="str">
            <v>1 to 3 months</v>
          </cell>
        </row>
        <row r="120">
          <cell r="A120" t="str">
            <v>1 year or longer</v>
          </cell>
        </row>
        <row r="121">
          <cell r="A121" t="str">
            <v>2 days to 1 week</v>
          </cell>
        </row>
        <row r="122">
          <cell r="A122" t="str">
            <v>Client doesn't know</v>
          </cell>
        </row>
        <row r="123">
          <cell r="A123" t="str">
            <v>Client refused</v>
          </cell>
        </row>
        <row r="126">
          <cell r="A126" t="str">
            <v>Client doesn't know</v>
          </cell>
        </row>
        <row r="127">
          <cell r="A127" t="str">
            <v>Client refused</v>
          </cell>
        </row>
        <row r="128">
          <cell r="A128" t="str">
            <v>No</v>
          </cell>
        </row>
        <row r="129">
          <cell r="A129" t="str">
            <v>Yes</v>
          </cell>
        </row>
        <row r="132">
          <cell r="A132">
            <v>1</v>
          </cell>
        </row>
        <row r="133">
          <cell r="A133">
            <v>2</v>
          </cell>
        </row>
        <row r="134">
          <cell r="A134">
            <v>3</v>
          </cell>
        </row>
        <row r="135">
          <cell r="A135" t="str">
            <v>4 or more</v>
          </cell>
        </row>
        <row r="136">
          <cell r="A136" t="str">
            <v>Client doesn't know</v>
          </cell>
        </row>
        <row r="137">
          <cell r="A137" t="str">
            <v>Client refused</v>
          </cell>
        </row>
        <row r="140">
          <cell r="A140">
            <v>1</v>
          </cell>
        </row>
        <row r="141">
          <cell r="A141">
            <v>2</v>
          </cell>
        </row>
        <row r="142">
          <cell r="A142">
            <v>3</v>
          </cell>
        </row>
        <row r="143">
          <cell r="A143">
            <v>4</v>
          </cell>
        </row>
        <row r="144">
          <cell r="A144">
            <v>5</v>
          </cell>
        </row>
        <row r="145">
          <cell r="A145">
            <v>6</v>
          </cell>
        </row>
        <row r="146">
          <cell r="A146">
            <v>7</v>
          </cell>
        </row>
        <row r="147">
          <cell r="A147">
            <v>8</v>
          </cell>
        </row>
        <row r="148">
          <cell r="A148">
            <v>9</v>
          </cell>
        </row>
        <row r="149">
          <cell r="A149">
            <v>10</v>
          </cell>
        </row>
        <row r="150">
          <cell r="A150">
            <v>11</v>
          </cell>
        </row>
        <row r="151">
          <cell r="A151">
            <v>12</v>
          </cell>
        </row>
        <row r="152">
          <cell r="A152" t="str">
            <v>longer than 12</v>
          </cell>
        </row>
        <row r="153">
          <cell r="A153" t="str">
            <v>Client doesn't know</v>
          </cell>
        </row>
        <row r="154">
          <cell r="A154" t="str">
            <v>Client refused</v>
          </cell>
        </row>
        <row r="157">
          <cell r="A157">
            <v>1</v>
          </cell>
        </row>
        <row r="158">
          <cell r="A158" t="str">
            <v>2 to 12</v>
          </cell>
        </row>
        <row r="159">
          <cell r="A159" t="str">
            <v>more than 12 months</v>
          </cell>
        </row>
        <row r="160">
          <cell r="A160" t="str">
            <v>Client doesn't know</v>
          </cell>
        </row>
        <row r="161">
          <cell r="A161" t="str">
            <v>Client refused</v>
          </cell>
        </row>
        <row r="170">
          <cell r="A170" t="str">
            <v>No</v>
          </cell>
        </row>
        <row r="171">
          <cell r="A171" t="str">
            <v>Yes</v>
          </cell>
        </row>
        <row r="174">
          <cell r="A174" t="str">
            <v>At risk of homelessness</v>
          </cell>
        </row>
        <row r="175">
          <cell r="A175" t="str">
            <v>Category 1 - Homelessness</v>
          </cell>
        </row>
        <row r="176">
          <cell r="A176" t="str">
            <v>Category 2 - At imminent risk of losing housing</v>
          </cell>
        </row>
        <row r="177">
          <cell r="A177" t="str">
            <v>Category 3 - Homeless only under other federal statutes</v>
          </cell>
        </row>
        <row r="178">
          <cell r="A178" t="str">
            <v>Category 4- Fleeing domestic violence</v>
          </cell>
        </row>
        <row r="179">
          <cell r="A179" t="str">
            <v>Client doesn't know</v>
          </cell>
        </row>
        <row r="180">
          <cell r="A180" t="str">
            <v>Client refused</v>
          </cell>
        </row>
        <row r="181">
          <cell r="A181" t="str">
            <v>Stably housed</v>
          </cell>
        </row>
        <row r="184">
          <cell r="A184" t="str">
            <v>Head of household's child</v>
          </cell>
        </row>
        <row r="185">
          <cell r="A185" t="str">
            <v xml:space="preserve">Head of household's other relation member </v>
          </cell>
        </row>
        <row r="186">
          <cell r="A186" t="str">
            <v>Head of household's spouse or partner</v>
          </cell>
        </row>
        <row r="187">
          <cell r="A187" t="str">
            <v>Other: non-relation member</v>
          </cell>
        </row>
        <row r="188">
          <cell r="A188" t="str">
            <v>Self (head of household)</v>
          </cell>
        </row>
        <row r="192">
          <cell r="A192" t="str">
            <v>1 year ago or more</v>
          </cell>
        </row>
        <row r="193">
          <cell r="A193" t="str">
            <v>3 to 6 months ago</v>
          </cell>
        </row>
        <row r="194">
          <cell r="A194" t="str">
            <v>6 months to 1 year ago</v>
          </cell>
        </row>
        <row r="195">
          <cell r="A195" t="str">
            <v>Client doesn't know</v>
          </cell>
        </row>
        <row r="196">
          <cell r="A196" t="str">
            <v>Client refused</v>
          </cell>
        </row>
        <row r="197">
          <cell r="A197" t="str">
            <v>Within the past 3 months</v>
          </cell>
        </row>
        <row r="200">
          <cell r="A200" t="str">
            <v>Alcohol abuse</v>
          </cell>
        </row>
        <row r="201">
          <cell r="A201" t="str">
            <v>Drug abuse</v>
          </cell>
        </row>
        <row r="202">
          <cell r="A202" t="str">
            <v>Both alcohol and drug abuse</v>
          </cell>
        </row>
        <row r="203">
          <cell r="A203" t="str">
            <v>Client doesn't know</v>
          </cell>
        </row>
        <row r="204">
          <cell r="A204" t="str">
            <v>Client refused</v>
          </cell>
        </row>
        <row r="205">
          <cell r="A205" t="str">
            <v>No</v>
          </cell>
        </row>
        <row r="208">
          <cell r="A208" t="str">
            <v>Alimony or other spousal support</v>
          </cell>
        </row>
        <row r="209">
          <cell r="A209" t="str">
            <v>Child support</v>
          </cell>
        </row>
        <row r="210">
          <cell r="A210" t="str">
            <v>Earned Income (ie., employment income)</v>
          </cell>
        </row>
        <row r="211">
          <cell r="A211" t="str">
            <v>General Assistance</v>
          </cell>
        </row>
        <row r="212">
          <cell r="A212" t="str">
            <v>Other</v>
          </cell>
        </row>
        <row r="213">
          <cell r="A213" t="str">
            <v>Pension or Retirement from a former job</v>
          </cell>
        </row>
        <row r="214">
          <cell r="A214" t="str">
            <v>Private Disability Insurance</v>
          </cell>
        </row>
        <row r="215">
          <cell r="A215" t="str">
            <v>Retirement Income from Social Security</v>
          </cell>
        </row>
        <row r="216">
          <cell r="A216" t="str">
            <v>Social Security Disability Income (SSDI)</v>
          </cell>
        </row>
        <row r="217">
          <cell r="A217" t="str">
            <v>Supplemental Security Income (SSI)</v>
          </cell>
        </row>
        <row r="218">
          <cell r="A218" t="str">
            <v xml:space="preserve">TANF </v>
          </cell>
        </row>
        <row r="219">
          <cell r="A219" t="str">
            <v>Unemployment Insurance</v>
          </cell>
        </row>
        <row r="220">
          <cell r="A220" t="str">
            <v>VA Non-Service-Connected Disability Pension</v>
          </cell>
        </row>
        <row r="221">
          <cell r="A221" t="str">
            <v>VA Service-Connected Disability Compensation</v>
          </cell>
        </row>
        <row r="222">
          <cell r="A222" t="str">
            <v>Worker's Compensation</v>
          </cell>
        </row>
        <row r="225">
          <cell r="A225" t="str">
            <v>Medicaid</v>
          </cell>
        </row>
        <row r="226">
          <cell r="A226" t="str">
            <v>Medicare</v>
          </cell>
        </row>
        <row r="227">
          <cell r="A227" t="str">
            <v>CHIP</v>
          </cell>
        </row>
        <row r="228">
          <cell r="A228" t="str">
            <v>VA Medical Services</v>
          </cell>
        </row>
        <row r="229">
          <cell r="A229" t="str">
            <v>Employer provided health insurance</v>
          </cell>
        </row>
        <row r="230">
          <cell r="A230" t="str">
            <v>Health insurance obtained through COBRA</v>
          </cell>
        </row>
        <row r="231">
          <cell r="A231" t="str">
            <v>Private Pay Health Insurance</v>
          </cell>
        </row>
        <row r="232">
          <cell r="A232" t="str">
            <v>State Adults Health Insurance</v>
          </cell>
        </row>
        <row r="235">
          <cell r="A235" t="str">
            <v>Other source- list source</v>
          </cell>
        </row>
        <row r="236">
          <cell r="A236" t="str">
            <v xml:space="preserve">Other TANF-Funded Services </v>
          </cell>
        </row>
        <row r="237">
          <cell r="A237" t="str">
            <v>SNAP</v>
          </cell>
        </row>
        <row r="238">
          <cell r="A238" t="str">
            <v xml:space="preserve">TANF Child Care Services </v>
          </cell>
        </row>
        <row r="239">
          <cell r="A239" t="str">
            <v>TANF transportation services</v>
          </cell>
        </row>
        <row r="240">
          <cell r="A240" t="str">
            <v>WIC</v>
          </cell>
        </row>
        <row r="243">
          <cell r="A243" t="str">
            <v>Client doesn't know</v>
          </cell>
        </row>
        <row r="244">
          <cell r="A244" t="str">
            <v>Client refused</v>
          </cell>
        </row>
        <row r="245">
          <cell r="A245" t="str">
            <v>Emergency shelter, including hotel or motel paid for with emergency shelter voucher</v>
          </cell>
        </row>
        <row r="246">
          <cell r="A246" t="str">
            <v>Foster care home or foster care group home</v>
          </cell>
        </row>
        <row r="247">
          <cell r="A247" t="str">
            <v>Hospital or other residential non-psychiatric medical facility</v>
          </cell>
        </row>
        <row r="248">
          <cell r="A248" t="str">
            <v>Hotel or motel paid for without emergency shelter voucher</v>
          </cell>
        </row>
        <row r="249">
          <cell r="A249" t="str">
            <v>Interim housing</v>
          </cell>
        </row>
        <row r="250">
          <cell r="A250" t="str">
            <v>Jail, prison, juvenile detention facility</v>
          </cell>
        </row>
        <row r="251">
          <cell r="A251" t="str">
            <v>Long-term care facility or nursing home</v>
          </cell>
        </row>
        <row r="252">
          <cell r="A252" t="str">
            <v>Missing</v>
          </cell>
        </row>
        <row r="253">
          <cell r="A253" t="str">
            <v>Other- please list below</v>
          </cell>
        </row>
        <row r="254">
          <cell r="A254" t="str">
            <v>Owned by client, no ongoing housing subsidy</v>
          </cell>
        </row>
        <row r="255">
          <cell r="A255" t="str">
            <v>Owned by client, with ongoing housing subsidy</v>
          </cell>
        </row>
        <row r="256">
          <cell r="A256" t="str">
            <v xml:space="preserve">Permanent housing for formerly homeless persons </v>
          </cell>
        </row>
        <row r="257">
          <cell r="A257" t="str">
            <v>Place not meant for human habitation</v>
          </cell>
        </row>
        <row r="258">
          <cell r="A258" t="str">
            <v>Psychiatric hospital or other psychiatric facility</v>
          </cell>
        </row>
        <row r="259">
          <cell r="A259" t="str">
            <v>Rental by client with other ongoing housing subsidy</v>
          </cell>
        </row>
        <row r="260">
          <cell r="A260" t="str">
            <v>Rental by client, no ongoing housing subsidy</v>
          </cell>
        </row>
        <row r="261">
          <cell r="A261" t="str">
            <v>Rental by client, with GPD TIP subsidy</v>
          </cell>
        </row>
        <row r="262">
          <cell r="A262" t="str">
            <v>Rental by client, with VASH subsidy</v>
          </cell>
        </row>
        <row r="263">
          <cell r="A263" t="str">
            <v>Residential project or halfway house with no homeless criteria</v>
          </cell>
        </row>
        <row r="264">
          <cell r="A264" t="str">
            <v>Safe Haven</v>
          </cell>
        </row>
        <row r="265">
          <cell r="A265" t="str">
            <v>Staying or living in a family member's room, apartment, or house</v>
          </cell>
        </row>
        <row r="266">
          <cell r="A266" t="str">
            <v>Staying or living in a friend's room, apartment, or house</v>
          </cell>
        </row>
        <row r="267">
          <cell r="A267" t="str">
            <v>Substance abuse treatment facility or detox center</v>
          </cell>
        </row>
        <row r="268">
          <cell r="A268" t="str">
            <v>Transitional housing for homeless (including homeless youth)</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T54"/>
  <sheetViews>
    <sheetView topLeftCell="A4" zoomScaleNormal="100" workbookViewId="0">
      <selection activeCell="N29" sqref="N29"/>
    </sheetView>
  </sheetViews>
  <sheetFormatPr defaultColWidth="9.140625" defaultRowHeight="12.75" x14ac:dyDescent="0.2"/>
  <cols>
    <col min="1" max="1" width="9.140625" style="5"/>
    <col min="2" max="2" width="11.7109375" style="5" customWidth="1"/>
    <col min="3" max="3" width="5" style="5" customWidth="1"/>
    <col min="4" max="4" width="11.42578125" style="5" customWidth="1"/>
    <col min="5" max="10" width="7.7109375" style="45" customWidth="1"/>
    <col min="11" max="12" width="7.7109375" style="5" customWidth="1"/>
    <col min="13" max="13" width="7.7109375" style="4" customWidth="1"/>
    <col min="14" max="14" width="2.7109375" style="3" customWidth="1"/>
    <col min="15" max="15" width="9.140625" style="111" hidden="1" customWidth="1"/>
    <col min="16" max="16" width="9.140625" style="5" hidden="1" customWidth="1"/>
    <col min="17" max="17" width="17" style="5" bestFit="1" customWidth="1"/>
    <col min="18" max="18" width="17" style="5" customWidth="1"/>
    <col min="19" max="16384" width="9.140625" style="5"/>
  </cols>
  <sheetData>
    <row r="1" spans="2:16" ht="12.75" customHeight="1" x14ac:dyDescent="0.2">
      <c r="B1" s="141" t="s">
        <v>0</v>
      </c>
      <c r="C1" s="141"/>
      <c r="D1" s="141"/>
      <c r="E1" s="142" t="s">
        <v>1</v>
      </c>
      <c r="F1" s="142"/>
      <c r="G1" s="142"/>
      <c r="H1" s="142"/>
      <c r="I1" s="143"/>
      <c r="J1" s="1"/>
      <c r="K1" s="2"/>
      <c r="L1" s="144" t="s">
        <v>2</v>
      </c>
      <c r="M1" s="144"/>
    </row>
    <row r="2" spans="2:16" x14ac:dyDescent="0.2">
      <c r="B2" s="141"/>
      <c r="C2" s="141"/>
      <c r="D2" s="141"/>
      <c r="E2" s="142" t="s">
        <v>3</v>
      </c>
      <c r="F2" s="142"/>
      <c r="G2" s="142"/>
      <c r="H2" s="142"/>
      <c r="I2" s="143"/>
      <c r="J2" s="1"/>
      <c r="K2" s="2"/>
      <c r="L2" s="78"/>
      <c r="M2" s="78"/>
    </row>
    <row r="3" spans="2:16" x14ac:dyDescent="0.2">
      <c r="B3" s="141"/>
      <c r="C3" s="141"/>
      <c r="D3" s="141"/>
      <c r="E3" s="142" t="s">
        <v>4</v>
      </c>
      <c r="F3" s="142"/>
      <c r="G3" s="142"/>
      <c r="H3" s="142"/>
      <c r="I3" s="143"/>
      <c r="J3" s="1"/>
      <c r="K3" s="2"/>
      <c r="L3" s="78"/>
      <c r="M3" s="78"/>
    </row>
    <row r="4" spans="2:16" x14ac:dyDescent="0.2">
      <c r="B4" s="141"/>
      <c r="C4" s="141"/>
      <c r="D4" s="141"/>
      <c r="E4" s="79"/>
      <c r="F4" s="79"/>
      <c r="G4" s="79"/>
      <c r="H4" s="79"/>
      <c r="I4" s="1"/>
      <c r="J4" s="1"/>
      <c r="K4" s="2"/>
      <c r="L4" s="78"/>
      <c r="M4" s="78"/>
    </row>
    <row r="5" spans="2:16" ht="15.75" customHeight="1" x14ac:dyDescent="0.2">
      <c r="B5" s="6"/>
      <c r="C5" s="6"/>
      <c r="D5" s="6"/>
      <c r="E5" s="6"/>
      <c r="F5" s="6"/>
      <c r="G5" s="6"/>
      <c r="H5" s="6"/>
      <c r="I5" s="7"/>
      <c r="J5" s="7"/>
      <c r="K5" s="2"/>
      <c r="L5" s="119" t="s">
        <v>5</v>
      </c>
      <c r="M5" s="120"/>
    </row>
    <row r="6" spans="2:16" ht="15.75" customHeight="1" thickBot="1" x14ac:dyDescent="0.25">
      <c r="B6" s="123"/>
      <c r="C6" s="123"/>
      <c r="D6" s="123"/>
      <c r="E6" s="124"/>
      <c r="F6" s="124"/>
      <c r="G6" s="124"/>
      <c r="H6" s="8"/>
      <c r="I6" s="7"/>
      <c r="J6" s="7"/>
      <c r="K6" s="2"/>
      <c r="L6" s="121"/>
      <c r="M6" s="122"/>
    </row>
    <row r="7" spans="2:16" ht="16.5" customHeight="1" x14ac:dyDescent="0.2">
      <c r="B7" s="125" t="s">
        <v>6</v>
      </c>
      <c r="C7" s="126"/>
      <c r="D7" s="127"/>
      <c r="E7" s="128" t="s">
        <v>7</v>
      </c>
      <c r="F7" s="129"/>
      <c r="G7" s="129"/>
      <c r="H7" s="129"/>
      <c r="I7" s="130"/>
      <c r="J7" s="130"/>
      <c r="K7" s="131"/>
      <c r="L7" s="132">
        <v>44531</v>
      </c>
      <c r="M7" s="133"/>
    </row>
    <row r="8" spans="2:16" ht="16.5" customHeight="1" x14ac:dyDescent="0.2">
      <c r="B8" s="136" t="s">
        <v>8</v>
      </c>
      <c r="C8" s="136"/>
      <c r="D8" s="136"/>
      <c r="E8" s="137" t="s">
        <v>9</v>
      </c>
      <c r="F8" s="138"/>
      <c r="G8" s="138"/>
      <c r="H8" s="138"/>
      <c r="I8" s="139"/>
      <c r="J8" s="139"/>
      <c r="K8" s="140"/>
      <c r="L8" s="134"/>
      <c r="M8" s="135"/>
    </row>
    <row r="9" spans="2:16" x14ac:dyDescent="0.2">
      <c r="B9" s="116"/>
      <c r="C9" s="117"/>
      <c r="D9" s="117"/>
      <c r="E9" s="117"/>
      <c r="F9" s="117"/>
      <c r="G9" s="117"/>
      <c r="H9" s="117"/>
      <c r="I9" s="117"/>
      <c r="J9" s="117"/>
      <c r="K9" s="117"/>
      <c r="L9" s="117"/>
      <c r="M9" s="118"/>
    </row>
    <row r="10" spans="2:16" s="11" customFormat="1" ht="15.75" x14ac:dyDescent="0.25">
      <c r="B10" s="145" t="s">
        <v>10</v>
      </c>
      <c r="C10" s="145"/>
      <c r="D10" s="145"/>
      <c r="E10" s="147" t="s">
        <v>11</v>
      </c>
      <c r="F10" s="148"/>
      <c r="G10" s="148"/>
      <c r="H10" s="148"/>
      <c r="I10" s="148"/>
      <c r="J10" s="148"/>
      <c r="K10" s="117"/>
      <c r="L10" s="117"/>
      <c r="M10" s="117"/>
      <c r="N10" s="9"/>
      <c r="O10" s="112"/>
    </row>
    <row r="11" spans="2:16" s="15" customFormat="1" ht="13.5" thickBot="1" x14ac:dyDescent="0.25">
      <c r="B11" s="146"/>
      <c r="C11" s="146"/>
      <c r="D11" s="146"/>
      <c r="E11" s="12" t="s">
        <v>12</v>
      </c>
      <c r="F11" s="12" t="s">
        <v>13</v>
      </c>
      <c r="G11" s="13" t="s">
        <v>14</v>
      </c>
      <c r="H11" s="12" t="s">
        <v>15</v>
      </c>
      <c r="I11" s="13" t="s">
        <v>16</v>
      </c>
      <c r="J11" s="12" t="s">
        <v>17</v>
      </c>
      <c r="K11" s="13" t="s">
        <v>18</v>
      </c>
      <c r="L11" s="13" t="s">
        <v>19</v>
      </c>
      <c r="M11" s="13" t="s">
        <v>20</v>
      </c>
      <c r="N11" s="14"/>
      <c r="O11" s="113"/>
    </row>
    <row r="12" spans="2:16" x14ac:dyDescent="0.2">
      <c r="B12" s="16" t="s">
        <v>21</v>
      </c>
      <c r="C12" s="17" t="s">
        <v>22</v>
      </c>
      <c r="D12" s="17"/>
      <c r="E12" s="18">
        <v>8</v>
      </c>
      <c r="F12" s="19">
        <v>8</v>
      </c>
      <c r="G12" s="19">
        <v>9</v>
      </c>
      <c r="H12" s="19">
        <v>10</v>
      </c>
      <c r="I12" s="19">
        <v>11</v>
      </c>
      <c r="J12" s="19">
        <v>12</v>
      </c>
      <c r="K12" s="19">
        <v>13</v>
      </c>
      <c r="L12" s="19">
        <v>13</v>
      </c>
      <c r="M12" s="19">
        <v>14</v>
      </c>
      <c r="N12" s="20"/>
      <c r="O12" s="114" t="str">
        <f>IF(OR(N12="",$D$44=""),"$0.00",IF($D$44=0,E12,IF($D$44=1,F12,IF($D$44=2,G12,IF($D$44=3,H12,P12)))))</f>
        <v>$0.00</v>
      </c>
      <c r="P12" s="5" t="b">
        <f>IF($D$44=4,I12,IF($D$44=5,J12,IF($D$44=6,K12,IF($D$44=7,L12,IF($D$44=8,M12)))))</f>
        <v>0</v>
      </c>
    </row>
    <row r="13" spans="2:16" x14ac:dyDescent="0.2">
      <c r="B13" s="21"/>
      <c r="C13" s="23" t="s">
        <v>23</v>
      </c>
      <c r="D13" s="23"/>
      <c r="E13" s="24"/>
      <c r="F13" s="25"/>
      <c r="G13" s="25"/>
      <c r="H13" s="25"/>
      <c r="I13" s="25"/>
      <c r="J13" s="25"/>
      <c r="K13" s="25"/>
      <c r="L13" s="25"/>
      <c r="M13" s="26"/>
      <c r="N13" s="27"/>
      <c r="O13" s="114"/>
    </row>
    <row r="14" spans="2:16" x14ac:dyDescent="0.2">
      <c r="B14" s="21"/>
      <c r="C14" s="23" t="s">
        <v>24</v>
      </c>
      <c r="D14" s="23"/>
      <c r="E14" s="28">
        <v>8</v>
      </c>
      <c r="F14" s="29">
        <v>10</v>
      </c>
      <c r="G14" s="29">
        <v>12</v>
      </c>
      <c r="H14" s="29">
        <v>13</v>
      </c>
      <c r="I14" s="29">
        <v>15</v>
      </c>
      <c r="J14" s="29">
        <v>17</v>
      </c>
      <c r="K14" s="29">
        <v>18</v>
      </c>
      <c r="L14" s="29">
        <v>20</v>
      </c>
      <c r="M14" s="29">
        <v>21</v>
      </c>
      <c r="N14" s="20"/>
      <c r="O14" s="114" t="str">
        <f>IF(OR(N14="",$D$44=""),"$0.00",IF($D$44=0,E14,IF($D$44=1,F14,IF($D$44=2,G14,IF($D$44=3,H14,P14)))))</f>
        <v>$0.00</v>
      </c>
      <c r="P14" s="5" t="str">
        <f>IF($D$44=4,I14,IF($D$44=5,J14,IF($D$44=6,K14,IF($D$44=7,L14,IF($D$44=8,M14,IF($D$44="",""))))))</f>
        <v/>
      </c>
    </row>
    <row r="15" spans="2:16" ht="13.5" thickBot="1" x14ac:dyDescent="0.25">
      <c r="B15" s="21"/>
      <c r="C15" s="30" t="s">
        <v>25</v>
      </c>
      <c r="D15" s="30"/>
      <c r="E15" s="24"/>
      <c r="F15" s="25"/>
      <c r="G15" s="25"/>
      <c r="H15" s="25"/>
      <c r="I15" s="25"/>
      <c r="J15" s="25"/>
      <c r="K15" s="25"/>
      <c r="L15" s="25"/>
      <c r="M15" s="25"/>
      <c r="N15" s="27"/>
      <c r="O15" s="114"/>
    </row>
    <row r="16" spans="2:16" x14ac:dyDescent="0.2">
      <c r="B16" s="16" t="s">
        <v>26</v>
      </c>
      <c r="C16" s="17" t="s">
        <v>22</v>
      </c>
      <c r="D16" s="17"/>
      <c r="E16" s="18">
        <v>2</v>
      </c>
      <c r="F16" s="19">
        <v>2</v>
      </c>
      <c r="G16" s="19">
        <v>4</v>
      </c>
      <c r="H16" s="19">
        <v>4</v>
      </c>
      <c r="I16" s="19">
        <v>6</v>
      </c>
      <c r="J16" s="19">
        <v>6</v>
      </c>
      <c r="K16" s="19">
        <v>7</v>
      </c>
      <c r="L16" s="19">
        <v>8</v>
      </c>
      <c r="M16" s="19">
        <v>8</v>
      </c>
      <c r="N16" s="20"/>
      <c r="O16" s="114" t="str">
        <f>IF(OR(N16="",$D$44=""),"$0.00",IF($D$44=0,E16,IF($D$44=1,F16,IF($D$44=2,G16,IF($D$44=3,H16,P16)))))</f>
        <v>$0.00</v>
      </c>
      <c r="P16" s="5" t="str">
        <f>IF($D$44=4,I16,IF($D$44=5,J16,IF($D$44=6,K16,IF($D$44=7,L16,IF($D$44=8,M16,IF($D$44="",""))))))</f>
        <v/>
      </c>
    </row>
    <row r="17" spans="2:20" x14ac:dyDescent="0.2">
      <c r="B17" s="21"/>
      <c r="C17" s="23" t="s">
        <v>23</v>
      </c>
      <c r="D17" s="23"/>
      <c r="E17" s="24"/>
      <c r="F17" s="25"/>
      <c r="G17" s="25"/>
      <c r="H17" s="25"/>
      <c r="I17" s="25"/>
      <c r="J17" s="25"/>
      <c r="K17" s="25"/>
      <c r="L17" s="25"/>
      <c r="M17" s="25"/>
      <c r="N17" s="27"/>
      <c r="O17" s="114"/>
    </row>
    <row r="18" spans="2:20" x14ac:dyDescent="0.2">
      <c r="B18" s="21"/>
      <c r="C18" s="23" t="s">
        <v>24</v>
      </c>
      <c r="D18" s="23"/>
      <c r="E18" s="28">
        <v>5</v>
      </c>
      <c r="F18" s="29">
        <v>6</v>
      </c>
      <c r="G18" s="29">
        <v>9</v>
      </c>
      <c r="H18" s="29">
        <v>11</v>
      </c>
      <c r="I18" s="29">
        <v>14</v>
      </c>
      <c r="J18" s="29">
        <v>17</v>
      </c>
      <c r="K18" s="29">
        <v>18</v>
      </c>
      <c r="L18" s="29">
        <v>19</v>
      </c>
      <c r="M18" s="29">
        <v>20</v>
      </c>
      <c r="N18" s="20"/>
      <c r="O18" s="114" t="str">
        <f>IF(OR(N18="",$D$44=""),"$0.00",IF($D$44=0,E18,IF($D$44=1,F18,IF($D$44=2,G18,IF($D$44=3,H18,P18)))))</f>
        <v>$0.00</v>
      </c>
      <c r="P18" s="5" t="b">
        <f>IF($D$44=4,I18,IF($D$44=5,J18,IF($D$44=6,K18,IF($D$44=7,L18,IF($D$44=8,M18)))))</f>
        <v>0</v>
      </c>
    </row>
    <row r="19" spans="2:20" ht="13.5" thickBot="1" x14ac:dyDescent="0.25">
      <c r="B19" s="21"/>
      <c r="C19" s="30" t="s">
        <v>25</v>
      </c>
      <c r="D19" s="30"/>
      <c r="E19" s="24"/>
      <c r="F19" s="25"/>
      <c r="G19" s="25"/>
      <c r="H19" s="25"/>
      <c r="I19" s="25"/>
      <c r="J19" s="25"/>
      <c r="K19" s="25"/>
      <c r="L19" s="25"/>
      <c r="M19" s="25"/>
      <c r="N19" s="27"/>
      <c r="O19" s="114"/>
    </row>
    <row r="20" spans="2:20" ht="13.5" thickBot="1" x14ac:dyDescent="0.25">
      <c r="B20" s="149" t="s">
        <v>27</v>
      </c>
      <c r="C20" s="150"/>
      <c r="D20" s="151"/>
      <c r="E20" s="31">
        <v>19</v>
      </c>
      <c r="F20" s="32">
        <v>22</v>
      </c>
      <c r="G20" s="33">
        <v>31</v>
      </c>
      <c r="H20" s="32">
        <v>40</v>
      </c>
      <c r="I20" s="32">
        <v>49</v>
      </c>
      <c r="J20" s="32">
        <v>57</v>
      </c>
      <c r="K20" s="32">
        <v>62</v>
      </c>
      <c r="L20" s="32">
        <v>66</v>
      </c>
      <c r="M20" s="32">
        <v>70</v>
      </c>
      <c r="N20" s="20"/>
      <c r="O20" s="114" t="str">
        <f>IF(OR(N20="",$D$44=""),"$0.00",IF($D$44=0,E20,IF($D$44=1,F20,IF($D$44=2,G20,IF($D$44=3,H20,P20)))))</f>
        <v>$0.00</v>
      </c>
      <c r="P20" s="5" t="b">
        <f>IF($D$44=4,I20,IF($D$44=5,J20,IF($D$44=6,K20,IF($D$44=7,L20,IF($D$44=8,M20)))))</f>
        <v>0</v>
      </c>
    </row>
    <row r="21" spans="2:20" ht="13.5" thickBot="1" x14ac:dyDescent="0.25">
      <c r="B21" s="149" t="s">
        <v>28</v>
      </c>
      <c r="C21" s="150"/>
      <c r="D21" s="151"/>
      <c r="E21" s="31">
        <v>17</v>
      </c>
      <c r="F21" s="32">
        <v>20</v>
      </c>
      <c r="G21" s="33">
        <v>28</v>
      </c>
      <c r="H21" s="32">
        <v>36</v>
      </c>
      <c r="I21" s="32">
        <v>44</v>
      </c>
      <c r="J21" s="32">
        <v>51</v>
      </c>
      <c r="K21" s="32">
        <v>55</v>
      </c>
      <c r="L21" s="32">
        <v>59</v>
      </c>
      <c r="M21" s="32">
        <v>63</v>
      </c>
      <c r="N21" s="20"/>
      <c r="O21" s="114" t="str">
        <f>IF(OR(N21="",$D$44=""),"$0.00",IF($D$44=0,E21,IF($D$44=1,F21,IF($D$44=2,G21,IF($D$44=3,H21,P21)))))</f>
        <v>$0.00</v>
      </c>
      <c r="P21" s="5" t="b">
        <f>IF($D$44=4,I21,IF($D$44=5,J21,IF($D$44=6,K21,IF($D$44=7,L21,IF($D$44=8,M21)))))</f>
        <v>0</v>
      </c>
    </row>
    <row r="22" spans="2:20" x14ac:dyDescent="0.2">
      <c r="B22" s="183" t="s">
        <v>29</v>
      </c>
      <c r="C22" s="17" t="s">
        <v>22</v>
      </c>
      <c r="D22" s="17"/>
      <c r="E22" s="34">
        <v>4</v>
      </c>
      <c r="F22" s="19">
        <v>5</v>
      </c>
      <c r="G22" s="19">
        <v>7</v>
      </c>
      <c r="H22" s="19">
        <v>9</v>
      </c>
      <c r="I22" s="19">
        <v>11</v>
      </c>
      <c r="J22" s="19">
        <v>13</v>
      </c>
      <c r="K22" s="19">
        <v>15</v>
      </c>
      <c r="L22" s="19">
        <v>16</v>
      </c>
      <c r="M22" s="19">
        <v>16</v>
      </c>
      <c r="N22" s="20"/>
      <c r="O22" s="114" t="str">
        <f>IF(OR(N22="",$D$44=""), "$0.00",IF($D$44=0,E22,IF($D$44=1,F22,IF($D$44=2,G22,IF($D$44=3,H22,P22)))))</f>
        <v>$0.00</v>
      </c>
      <c r="P22" s="5" t="b">
        <f>IF($D$44=4,I22,IF($D$44=5,J22,IF($D$44=6,K22,IF($D$44=7,L22,IF($D$44=8,M22)))))</f>
        <v>0</v>
      </c>
    </row>
    <row r="23" spans="2:20" x14ac:dyDescent="0.2">
      <c r="B23" s="184"/>
      <c r="C23" s="23" t="s">
        <v>23</v>
      </c>
      <c r="D23" s="23"/>
      <c r="E23" s="24"/>
      <c r="F23" s="25"/>
      <c r="G23" s="25"/>
      <c r="H23" s="25"/>
      <c r="I23" s="25"/>
      <c r="J23" s="25"/>
      <c r="K23" s="25"/>
      <c r="L23" s="25"/>
      <c r="M23" s="25"/>
      <c r="N23" s="27"/>
      <c r="O23" s="114"/>
    </row>
    <row r="24" spans="2:20" x14ac:dyDescent="0.2">
      <c r="B24" s="21"/>
      <c r="C24" s="23" t="s">
        <v>24</v>
      </c>
      <c r="D24" s="23"/>
      <c r="E24" s="28">
        <v>11</v>
      </c>
      <c r="F24" s="29">
        <v>13</v>
      </c>
      <c r="G24" s="29">
        <v>17</v>
      </c>
      <c r="H24" s="29">
        <v>21</v>
      </c>
      <c r="I24" s="29">
        <v>24</v>
      </c>
      <c r="J24" s="29">
        <v>28</v>
      </c>
      <c r="K24" s="29">
        <v>30</v>
      </c>
      <c r="L24" s="29">
        <v>32</v>
      </c>
      <c r="M24" s="29">
        <v>34</v>
      </c>
      <c r="N24" s="20"/>
      <c r="O24" s="114" t="str">
        <f>IF(OR(N24="",$D$44=""), "$0.00",IF($D$44=0,E24,IF($D$44=1,F24,IF($D$44=2,G24,IF($D$44=3,H24,P24)))))</f>
        <v>$0.00</v>
      </c>
      <c r="P24" s="5" t="b">
        <f>IF($D$44=4,I24,IF($D$44=5,J24,IF($D$44=6,K24,IF($D$44=7,L24,IF($D$44=8,M24)))))</f>
        <v>0</v>
      </c>
    </row>
    <row r="25" spans="2:20" ht="13.5" thickBot="1" x14ac:dyDescent="0.25">
      <c r="B25" s="21"/>
      <c r="C25" s="30" t="s">
        <v>25</v>
      </c>
      <c r="D25" s="30"/>
      <c r="E25" s="24"/>
      <c r="F25" s="25"/>
      <c r="G25" s="25"/>
      <c r="H25" s="25"/>
      <c r="I25" s="25"/>
      <c r="J25" s="25"/>
      <c r="K25" s="25"/>
      <c r="L25" s="25"/>
      <c r="M25" s="25"/>
      <c r="N25" s="27"/>
      <c r="O25" s="114"/>
    </row>
    <row r="26" spans="2:20" ht="13.5" thickBot="1" x14ac:dyDescent="0.25">
      <c r="B26" s="152" t="s">
        <v>30</v>
      </c>
      <c r="C26" s="152"/>
      <c r="D26" s="152"/>
      <c r="E26" s="31">
        <v>23</v>
      </c>
      <c r="F26" s="35">
        <v>23</v>
      </c>
      <c r="G26" s="35">
        <v>30</v>
      </c>
      <c r="H26" s="35">
        <v>37</v>
      </c>
      <c r="I26" s="35">
        <v>55</v>
      </c>
      <c r="J26" s="35">
        <v>51</v>
      </c>
      <c r="K26" s="35">
        <v>56</v>
      </c>
      <c r="L26" s="35">
        <v>61</v>
      </c>
      <c r="M26" s="35">
        <v>65</v>
      </c>
      <c r="N26" s="20"/>
      <c r="O26" s="114" t="str">
        <f>IF(OR(N26="",$D$44=""), "$0.00",IF($D$44=0,E26,IF($D$44=1,F26,IF($D$44=2,G26,IF($D$44=3,H26,P26)))))</f>
        <v>$0.00</v>
      </c>
      <c r="P26" s="5" t="b">
        <f t="shared" ref="P26:P32" si="0">IF($D$44=4,I26,IF($D$44=5,J26,IF($D$44=6,K26,IF($D$44=7,L26,IF($D$44=8,M26)))))</f>
        <v>0</v>
      </c>
    </row>
    <row r="27" spans="2:20" ht="13.5" thickBot="1" x14ac:dyDescent="0.25">
      <c r="B27" s="153" t="s">
        <v>31</v>
      </c>
      <c r="C27" s="154"/>
      <c r="D27" s="155"/>
      <c r="E27" s="31">
        <v>35</v>
      </c>
      <c r="F27" s="35">
        <v>36</v>
      </c>
      <c r="G27" s="35">
        <v>46</v>
      </c>
      <c r="H27" s="35">
        <v>56</v>
      </c>
      <c r="I27" s="35">
        <v>66</v>
      </c>
      <c r="J27" s="35">
        <v>77</v>
      </c>
      <c r="K27" s="35">
        <v>83</v>
      </c>
      <c r="L27" s="35">
        <v>90</v>
      </c>
      <c r="M27" s="35">
        <v>97</v>
      </c>
      <c r="N27" s="20"/>
      <c r="O27" s="114" t="str">
        <f>IF(OR(N27="",$D$44=""), "$0.00",IF($D$44=0,E27,IF($D$44=1,F27,IF($D$44=2,G27,IF($D$44=3,H27,P27)))))</f>
        <v>$0.00</v>
      </c>
      <c r="P27" s="5" t="b">
        <f t="shared" si="0"/>
        <v>0</v>
      </c>
    </row>
    <row r="28" spans="2:20" ht="13.5" thickBot="1" x14ac:dyDescent="0.25">
      <c r="B28" s="156" t="s">
        <v>32</v>
      </c>
      <c r="C28" s="156"/>
      <c r="D28" s="156"/>
      <c r="E28" s="107"/>
      <c r="F28" s="108"/>
      <c r="G28" s="108"/>
      <c r="H28" s="108"/>
      <c r="I28" s="108"/>
      <c r="J28" s="108"/>
      <c r="K28" s="108"/>
      <c r="L28" s="108"/>
      <c r="M28" s="108"/>
      <c r="N28" s="36"/>
      <c r="O28" s="114" t="str">
        <f>IF(OR(N28="",$D$44=""), "$0.00",IF($D$44=0,E28,IF($D$44=1,F28,IF($D$44=2,G28,IF($D$44=3,H28,P28)))))</f>
        <v>$0.00</v>
      </c>
      <c r="P28" s="5" t="b">
        <f t="shared" si="0"/>
        <v>0</v>
      </c>
    </row>
    <row r="29" spans="2:20" ht="13.5" thickBot="1" x14ac:dyDescent="0.25">
      <c r="B29" s="156" t="s">
        <v>33</v>
      </c>
      <c r="C29" s="156"/>
      <c r="D29" s="156"/>
      <c r="E29" s="31">
        <v>11</v>
      </c>
      <c r="F29" s="31">
        <v>11</v>
      </c>
      <c r="G29" s="31">
        <v>11</v>
      </c>
      <c r="H29" s="31">
        <v>11</v>
      </c>
      <c r="I29" s="31">
        <v>11</v>
      </c>
      <c r="J29" s="31">
        <v>11</v>
      </c>
      <c r="K29" s="31">
        <v>11</v>
      </c>
      <c r="L29" s="31">
        <v>11</v>
      </c>
      <c r="M29" s="31">
        <v>11</v>
      </c>
      <c r="N29" s="36"/>
      <c r="O29" s="114" t="str">
        <f>IF(OR(N29="",$D$44=""),"$0.00",IF($D$44=0,E29,IF($D$44=1,F29,IF($D$44=2,G29,IF($D$44=3,H29,P29)))))</f>
        <v>$0.00</v>
      </c>
      <c r="P29" s="5" t="b">
        <f t="shared" si="0"/>
        <v>0</v>
      </c>
    </row>
    <row r="30" spans="2:20" ht="13.5" thickBot="1" x14ac:dyDescent="0.25">
      <c r="B30" s="156" t="s">
        <v>34</v>
      </c>
      <c r="C30" s="156"/>
      <c r="D30" s="156"/>
      <c r="E30" s="31">
        <v>12</v>
      </c>
      <c r="F30" s="31">
        <v>12</v>
      </c>
      <c r="G30" s="31">
        <v>12</v>
      </c>
      <c r="H30" s="31">
        <v>12</v>
      </c>
      <c r="I30" s="31">
        <v>12</v>
      </c>
      <c r="J30" s="31">
        <v>12</v>
      </c>
      <c r="K30" s="31">
        <v>12</v>
      </c>
      <c r="L30" s="31">
        <v>12</v>
      </c>
      <c r="M30" s="31">
        <v>12</v>
      </c>
      <c r="N30" s="36"/>
      <c r="O30" s="114" t="str">
        <f>IF(OR(N30="",$D$44=""), "$0.00",IF($D$44=0,E30,IF($D$44=1,F30,IF($D$44=2,G30,IF($D$44=3,H30,P30)))))</f>
        <v>$0.00</v>
      </c>
      <c r="P30" s="5" t="b">
        <f t="shared" si="0"/>
        <v>0</v>
      </c>
    </row>
    <row r="31" spans="2:20" ht="13.5" thickBot="1" x14ac:dyDescent="0.25">
      <c r="B31" s="157" t="s">
        <v>35</v>
      </c>
      <c r="C31" s="157"/>
      <c r="D31" s="157"/>
      <c r="E31" s="28">
        <v>0</v>
      </c>
      <c r="F31" s="28">
        <v>0</v>
      </c>
      <c r="G31" s="28">
        <v>0</v>
      </c>
      <c r="H31" s="28">
        <v>0</v>
      </c>
      <c r="I31" s="28">
        <v>0</v>
      </c>
      <c r="J31" s="28">
        <v>0</v>
      </c>
      <c r="K31" s="28">
        <v>0</v>
      </c>
      <c r="L31" s="28">
        <v>0</v>
      </c>
      <c r="M31" s="28">
        <v>0</v>
      </c>
      <c r="N31" s="27" t="str">
        <f>IF(OR(N14="X", N18="X", N20="X",N24="X"), "X", "")</f>
        <v/>
      </c>
      <c r="O31" s="114" t="str">
        <f>IF(OR(N31="",$D$44=""), "$0.00",IF($D$44=0,E31,IF($D$44=1,F31,IF($D$44=2,G31,IF($D$44=3,H31,P31)))))</f>
        <v>$0.00</v>
      </c>
      <c r="P31" s="5" t="b">
        <f t="shared" si="0"/>
        <v>0</v>
      </c>
    </row>
    <row r="32" spans="2:20" ht="16.5" thickBot="1" x14ac:dyDescent="0.3">
      <c r="B32" s="157" t="s">
        <v>36</v>
      </c>
      <c r="C32" s="157"/>
      <c r="D32" s="157"/>
      <c r="E32" s="28">
        <v>19</v>
      </c>
      <c r="F32" s="28">
        <v>19</v>
      </c>
      <c r="G32" s="28">
        <v>19</v>
      </c>
      <c r="H32" s="28">
        <v>19</v>
      </c>
      <c r="I32" s="28">
        <v>19</v>
      </c>
      <c r="J32" s="28">
        <v>19</v>
      </c>
      <c r="K32" s="28">
        <v>19</v>
      </c>
      <c r="L32" s="28">
        <v>19</v>
      </c>
      <c r="M32" s="28">
        <v>19</v>
      </c>
      <c r="N32" s="27" t="str">
        <f>IF(OR(N12="X", N16="X", N22="X"), "X", "")</f>
        <v/>
      </c>
      <c r="O32" s="114" t="str">
        <f>IF(OR(N32="",$D$44=""), "$0.00",IF($D$44=0,E32,IF($D$44=1,F32,IF($D$44=2,G32,IF($D$44=3,H32,P32)))))</f>
        <v>$0.00</v>
      </c>
      <c r="P32" s="5" t="b">
        <f t="shared" si="0"/>
        <v>0</v>
      </c>
      <c r="Q32" s="176" t="s">
        <v>54</v>
      </c>
      <c r="R32" s="177"/>
      <c r="S32" s="177"/>
      <c r="T32" s="178"/>
    </row>
    <row r="33" spans="2:20" s="3" customFormat="1" ht="13.5" thickBot="1" x14ac:dyDescent="0.25">
      <c r="B33" s="158" t="s">
        <v>37</v>
      </c>
      <c r="C33" s="159"/>
      <c r="D33" s="159"/>
      <c r="E33" s="159"/>
      <c r="F33" s="159"/>
      <c r="G33" s="159"/>
      <c r="H33" s="130"/>
      <c r="I33" s="131"/>
      <c r="J33" s="162" t="s">
        <v>10</v>
      </c>
      <c r="K33" s="162"/>
      <c r="L33" s="163" t="s">
        <v>38</v>
      </c>
      <c r="M33" s="164"/>
      <c r="O33" s="111"/>
      <c r="Q33" s="50" t="s">
        <v>57</v>
      </c>
      <c r="R33" s="51" t="s">
        <v>58</v>
      </c>
      <c r="S33" s="51" t="s">
        <v>55</v>
      </c>
      <c r="T33" s="52" t="s">
        <v>56</v>
      </c>
    </row>
    <row r="34" spans="2:20" s="3" customFormat="1" x14ac:dyDescent="0.2">
      <c r="B34" s="160"/>
      <c r="C34" s="161"/>
      <c r="D34" s="161"/>
      <c r="E34" s="161"/>
      <c r="F34" s="161"/>
      <c r="G34" s="161"/>
      <c r="H34" s="139"/>
      <c r="I34" s="140"/>
      <c r="J34" s="165" t="s">
        <v>21</v>
      </c>
      <c r="K34" s="165"/>
      <c r="L34" s="166" t="str">
        <f>IF(N12&lt;&gt;"",O12,IF(N14&lt;&gt;"",O14, "$0.00"))</f>
        <v>$0.00</v>
      </c>
      <c r="M34" s="167"/>
      <c r="O34" s="111"/>
      <c r="Q34" s="53"/>
      <c r="R34" s="68"/>
      <c r="S34" s="54" t="str">
        <f>IF($N12="X",$L34, "$0.00")</f>
        <v>$0.00</v>
      </c>
      <c r="T34" s="55" t="str">
        <f>IF($N14="X",$L34, "$0.00")</f>
        <v>$0.00</v>
      </c>
    </row>
    <row r="35" spans="2:20" s="3" customFormat="1" x14ac:dyDescent="0.2">
      <c r="B35" s="168" t="s">
        <v>39</v>
      </c>
      <c r="C35" s="169"/>
      <c r="D35" s="169"/>
      <c r="E35" s="169"/>
      <c r="F35" s="169"/>
      <c r="G35" s="169"/>
      <c r="H35" s="170"/>
      <c r="I35" s="171"/>
      <c r="J35" s="165" t="s">
        <v>26</v>
      </c>
      <c r="K35" s="165"/>
      <c r="L35" s="166" t="str">
        <f>IF(N16&lt;&gt;"",O16,IF(N18&lt;&gt;"",O18, "$0.00"))</f>
        <v>$0.00</v>
      </c>
      <c r="M35" s="167"/>
      <c r="O35" s="111"/>
      <c r="Q35" s="56"/>
      <c r="R35" s="69"/>
      <c r="S35" s="57" t="str">
        <f>IF($N16="X",$L35, "$0.00")</f>
        <v>$0.00</v>
      </c>
      <c r="T35" s="58" t="str">
        <f>IF($N18="X",$L35, "$0.00")</f>
        <v>$0.00</v>
      </c>
    </row>
    <row r="36" spans="2:20" s="3" customFormat="1" x14ac:dyDescent="0.2">
      <c r="B36" s="172"/>
      <c r="C36" s="173"/>
      <c r="D36" s="173"/>
      <c r="E36" s="173"/>
      <c r="F36" s="173"/>
      <c r="G36" s="173"/>
      <c r="H36" s="174"/>
      <c r="I36" s="175"/>
      <c r="J36" s="165" t="s">
        <v>40</v>
      </c>
      <c r="K36" s="165"/>
      <c r="L36" s="166" t="str">
        <f>O20</f>
        <v>$0.00</v>
      </c>
      <c r="M36" s="167"/>
      <c r="O36" s="111"/>
      <c r="Q36" s="56"/>
      <c r="R36" s="69"/>
      <c r="S36" s="59"/>
      <c r="T36" s="58" t="str">
        <f>L36</f>
        <v>$0.00</v>
      </c>
    </row>
    <row r="37" spans="2:20" s="3" customFormat="1" x14ac:dyDescent="0.2">
      <c r="B37" s="172"/>
      <c r="C37" s="173"/>
      <c r="D37" s="173"/>
      <c r="E37" s="173"/>
      <c r="F37" s="173"/>
      <c r="G37" s="173"/>
      <c r="H37" s="174"/>
      <c r="I37" s="175"/>
      <c r="J37" s="165" t="s">
        <v>28</v>
      </c>
      <c r="K37" s="165"/>
      <c r="L37" s="166" t="str">
        <f>O21</f>
        <v>$0.00</v>
      </c>
      <c r="M37" s="167"/>
      <c r="O37" s="111"/>
      <c r="Q37" s="56"/>
      <c r="R37" s="69"/>
      <c r="S37" s="59"/>
      <c r="T37" s="58" t="str">
        <f>L37</f>
        <v>$0.00</v>
      </c>
    </row>
    <row r="38" spans="2:20" s="3" customFormat="1" x14ac:dyDescent="0.2">
      <c r="B38" s="172"/>
      <c r="C38" s="173"/>
      <c r="D38" s="173"/>
      <c r="E38" s="173"/>
      <c r="F38" s="173"/>
      <c r="G38" s="173"/>
      <c r="H38" s="174"/>
      <c r="I38" s="175"/>
      <c r="J38" s="165" t="s">
        <v>29</v>
      </c>
      <c r="K38" s="165"/>
      <c r="L38" s="166" t="str">
        <f>IF(N22&lt;&gt;"",O22,IF(N24&lt;&gt;"",O24, "$0.00"))</f>
        <v>$0.00</v>
      </c>
      <c r="M38" s="167"/>
      <c r="O38" s="111"/>
      <c r="Q38" s="56"/>
      <c r="R38" s="69"/>
      <c r="S38" s="57" t="str">
        <f>IF($N22="X",$L38, "$0.00")</f>
        <v>$0.00</v>
      </c>
      <c r="T38" s="58" t="str">
        <f>IF($N24="X",$L38, "$0.00")</f>
        <v>$0.00</v>
      </c>
    </row>
    <row r="39" spans="2:20" s="3" customFormat="1" x14ac:dyDescent="0.2">
      <c r="B39" s="192" t="s">
        <v>41</v>
      </c>
      <c r="C39" s="193"/>
      <c r="D39" s="193"/>
      <c r="E39" s="193"/>
      <c r="F39" s="193"/>
      <c r="G39" s="193"/>
      <c r="H39" s="193"/>
      <c r="I39" s="194"/>
      <c r="J39" s="195" t="s">
        <v>42</v>
      </c>
      <c r="K39" s="191"/>
      <c r="L39" s="166" t="str">
        <f>O26</f>
        <v>$0.00</v>
      </c>
      <c r="M39" s="167"/>
      <c r="O39" s="111"/>
      <c r="Q39" s="76" t="str">
        <f>L39</f>
        <v>$0.00</v>
      </c>
      <c r="R39" s="69"/>
      <c r="S39" s="59"/>
      <c r="T39" s="60"/>
    </row>
    <row r="40" spans="2:20" s="3" customFormat="1" x14ac:dyDescent="0.2">
      <c r="B40" s="172"/>
      <c r="C40" s="173"/>
      <c r="D40" s="173"/>
      <c r="E40" s="173"/>
      <c r="F40" s="173"/>
      <c r="G40" s="173"/>
      <c r="H40" s="174"/>
      <c r="I40" s="175"/>
      <c r="J40" s="195" t="s">
        <v>31</v>
      </c>
      <c r="K40" s="191"/>
      <c r="L40" s="166" t="str">
        <f t="shared" ref="L40:L45" si="1">O27</f>
        <v>$0.00</v>
      </c>
      <c r="M40" s="167"/>
      <c r="O40" s="111"/>
      <c r="Q40" s="75" t="str">
        <f>L40</f>
        <v>$0.00</v>
      </c>
      <c r="R40" s="69"/>
      <c r="S40" s="59"/>
      <c r="T40" s="60"/>
    </row>
    <row r="41" spans="2:20" s="3" customFormat="1" x14ac:dyDescent="0.2">
      <c r="B41" s="172"/>
      <c r="C41" s="173"/>
      <c r="D41" s="173"/>
      <c r="E41" s="173"/>
      <c r="F41" s="173"/>
      <c r="G41" s="173"/>
      <c r="H41" s="174"/>
      <c r="I41" s="175"/>
      <c r="J41" s="165" t="s">
        <v>32</v>
      </c>
      <c r="K41" s="165"/>
      <c r="L41" s="166" t="str">
        <f t="shared" si="1"/>
        <v>$0.00</v>
      </c>
      <c r="M41" s="167"/>
      <c r="O41" s="111"/>
      <c r="Q41" s="56"/>
      <c r="R41" s="70" t="str">
        <f>L41</f>
        <v>$0.00</v>
      </c>
      <c r="S41" s="59"/>
      <c r="T41" s="60"/>
    </row>
    <row r="42" spans="2:20" s="3" customFormat="1" x14ac:dyDescent="0.2">
      <c r="B42" s="172"/>
      <c r="C42" s="173"/>
      <c r="D42" s="173"/>
      <c r="E42" s="173"/>
      <c r="F42" s="173"/>
      <c r="G42" s="173"/>
      <c r="H42" s="174"/>
      <c r="I42" s="175"/>
      <c r="J42" s="165" t="s">
        <v>43</v>
      </c>
      <c r="K42" s="165"/>
      <c r="L42" s="166" t="str">
        <f t="shared" si="1"/>
        <v>$0.00</v>
      </c>
      <c r="M42" s="167"/>
      <c r="O42" s="111"/>
      <c r="Q42" s="56"/>
      <c r="R42" s="69"/>
      <c r="S42" s="110" t="str">
        <f>IF(N16="X",O29,"$0.00")</f>
        <v>$0.00</v>
      </c>
      <c r="T42" s="109" t="str">
        <f>IF(N18="X",O29,"$0.00")</f>
        <v>$0.00</v>
      </c>
    </row>
    <row r="43" spans="2:20" s="3" customFormat="1" x14ac:dyDescent="0.2">
      <c r="B43" s="172"/>
      <c r="C43" s="173"/>
      <c r="D43" s="173"/>
      <c r="E43" s="173"/>
      <c r="F43" s="173"/>
      <c r="G43" s="173"/>
      <c r="H43" s="174"/>
      <c r="I43" s="175"/>
      <c r="J43" s="165" t="s">
        <v>44</v>
      </c>
      <c r="K43" s="165"/>
      <c r="L43" s="166" t="str">
        <f t="shared" si="1"/>
        <v>$0.00</v>
      </c>
      <c r="M43" s="167"/>
      <c r="O43" s="111"/>
      <c r="Q43" s="56"/>
      <c r="R43" s="71"/>
      <c r="S43" s="74"/>
      <c r="T43" s="109" t="str">
        <f>O30</f>
        <v>$0.00</v>
      </c>
    </row>
    <row r="44" spans="2:20" s="3" customFormat="1" x14ac:dyDescent="0.2">
      <c r="B44" s="104" t="s">
        <v>60</v>
      </c>
      <c r="C44" s="93"/>
      <c r="D44" s="198"/>
      <c r="E44" s="198"/>
      <c r="F44" s="105"/>
      <c r="G44" s="94"/>
      <c r="H44" s="94"/>
      <c r="I44" s="95"/>
      <c r="J44" s="191" t="s">
        <v>45</v>
      </c>
      <c r="K44" s="165"/>
      <c r="L44" s="166" t="str">
        <f t="shared" si="1"/>
        <v>$0.00</v>
      </c>
      <c r="M44" s="167"/>
      <c r="O44" s="111"/>
      <c r="Q44" s="56"/>
      <c r="R44" s="69"/>
      <c r="S44" s="59"/>
      <c r="T44" s="58" t="str">
        <f>L44</f>
        <v>$0.00</v>
      </c>
    </row>
    <row r="45" spans="2:20" s="3" customFormat="1" ht="13.5" customHeight="1" thickBot="1" x14ac:dyDescent="0.4">
      <c r="B45" s="96"/>
      <c r="C45" s="97"/>
      <c r="D45" s="199"/>
      <c r="E45" s="199"/>
      <c r="G45" s="97"/>
      <c r="H45" s="98"/>
      <c r="I45" s="99"/>
      <c r="J45" s="185" t="s">
        <v>46</v>
      </c>
      <c r="K45" s="186"/>
      <c r="L45" s="166" t="str">
        <f t="shared" si="1"/>
        <v>$0.00</v>
      </c>
      <c r="M45" s="167"/>
      <c r="O45" s="111"/>
      <c r="Q45" s="62"/>
      <c r="R45" s="72"/>
      <c r="S45" s="63" t="str">
        <f>L45</f>
        <v>$0.00</v>
      </c>
      <c r="T45" s="64"/>
    </row>
    <row r="46" spans="2:20" s="3" customFormat="1" ht="16.5" customHeight="1" thickBot="1" x14ac:dyDescent="0.4">
      <c r="B46" s="100"/>
      <c r="C46" s="101"/>
      <c r="D46" s="200"/>
      <c r="E46" s="200"/>
      <c r="F46" s="106"/>
      <c r="G46" s="101"/>
      <c r="H46" s="102"/>
      <c r="I46" s="103"/>
      <c r="J46" s="187" t="s">
        <v>47</v>
      </c>
      <c r="K46" s="188"/>
      <c r="L46" s="189">
        <f>SUM(L34:M45)</f>
        <v>0</v>
      </c>
      <c r="M46" s="190"/>
      <c r="O46" s="111"/>
      <c r="Q46" s="65">
        <f>SUM(Q34:Q45)</f>
        <v>0</v>
      </c>
      <c r="R46" s="73">
        <f>SUM(R34:R45)</f>
        <v>0</v>
      </c>
      <c r="S46" s="66">
        <f t="shared" ref="S46:T46" si="2">SUM(S34:S45)</f>
        <v>0</v>
      </c>
      <c r="T46" s="67">
        <f t="shared" si="2"/>
        <v>0</v>
      </c>
    </row>
    <row r="47" spans="2:20" s="3" customFormat="1" ht="13.5" thickBot="1" x14ac:dyDescent="0.25">
      <c r="B47" s="2"/>
      <c r="C47" s="2"/>
      <c r="D47" s="2"/>
      <c r="E47" s="39"/>
      <c r="F47" s="39"/>
      <c r="G47" s="39"/>
      <c r="H47" s="39"/>
      <c r="I47" s="40"/>
      <c r="J47" s="41"/>
      <c r="K47" s="42"/>
      <c r="L47" s="42"/>
      <c r="M47" s="42"/>
      <c r="O47" s="111"/>
      <c r="Q47" s="179">
        <f>SUM(Q46:T46)</f>
        <v>0</v>
      </c>
      <c r="R47" s="180"/>
      <c r="S47" s="181"/>
      <c r="T47" s="182"/>
    </row>
    <row r="48" spans="2:20" s="3" customFormat="1" x14ac:dyDescent="0.2">
      <c r="B48" s="196" t="s">
        <v>48</v>
      </c>
      <c r="C48" s="196"/>
      <c r="D48" s="196"/>
      <c r="E48" s="39"/>
      <c r="F48" s="39" t="s">
        <v>49</v>
      </c>
      <c r="G48" s="39"/>
      <c r="H48" s="44"/>
      <c r="I48" s="22"/>
      <c r="J48" s="22"/>
      <c r="K48" s="197" t="s">
        <v>50</v>
      </c>
      <c r="L48" s="197"/>
      <c r="M48" s="197"/>
      <c r="O48" s="111"/>
    </row>
    <row r="49" spans="2:15" s="3" customFormat="1" ht="13.5" thickBot="1" x14ac:dyDescent="0.25">
      <c r="B49" s="2"/>
      <c r="C49" s="2"/>
      <c r="D49" s="2"/>
      <c r="E49" s="39"/>
      <c r="F49" s="39"/>
      <c r="G49" s="39"/>
      <c r="H49" s="39"/>
      <c r="I49" s="77"/>
      <c r="J49" s="77"/>
      <c r="K49" s="77"/>
      <c r="L49" s="77"/>
      <c r="M49" s="80" t="s">
        <v>59</v>
      </c>
      <c r="O49" s="111"/>
    </row>
    <row r="50" spans="2:15" s="3" customFormat="1" x14ac:dyDescent="0.2">
      <c r="B50" s="2"/>
      <c r="C50" s="2"/>
      <c r="D50" s="2"/>
      <c r="E50" s="39"/>
      <c r="F50" s="39"/>
      <c r="G50" s="39"/>
      <c r="H50" s="39"/>
      <c r="I50" s="39"/>
      <c r="J50" s="86" t="s">
        <v>57</v>
      </c>
      <c r="K50" s="87" t="s">
        <v>58</v>
      </c>
      <c r="L50" s="87" t="s">
        <v>55</v>
      </c>
      <c r="M50" s="88" t="s">
        <v>56</v>
      </c>
      <c r="O50" s="111"/>
    </row>
    <row r="51" spans="2:15" s="3" customFormat="1" ht="13.5" thickBot="1" x14ac:dyDescent="0.25">
      <c r="J51" s="83">
        <f>Q46</f>
        <v>0</v>
      </c>
      <c r="K51" s="84">
        <f>R46</f>
        <v>0</v>
      </c>
      <c r="L51" s="84">
        <f>S46</f>
        <v>0</v>
      </c>
      <c r="M51" s="85">
        <f>T46</f>
        <v>0</v>
      </c>
      <c r="O51" s="111"/>
    </row>
    <row r="52" spans="2:15" s="3" customFormat="1" x14ac:dyDescent="0.2">
      <c r="O52" s="111"/>
    </row>
    <row r="53" spans="2:15" s="3" customFormat="1" x14ac:dyDescent="0.2">
      <c r="O53" s="111"/>
    </row>
    <row r="54" spans="2:15" s="3" customFormat="1" x14ac:dyDescent="0.2">
      <c r="B54" s="2"/>
      <c r="C54" s="2"/>
      <c r="D54" s="2"/>
      <c r="G54" s="39"/>
      <c r="H54" s="39"/>
      <c r="I54" s="39"/>
      <c r="J54" s="39"/>
      <c r="K54" s="2"/>
      <c r="L54" s="2"/>
      <c r="M54" s="43"/>
      <c r="O54" s="111"/>
    </row>
  </sheetData>
  <sheetProtection sheet="1" objects="1" scenarios="1" selectLockedCells="1"/>
  <mergeCells count="64">
    <mergeCell ref="B48:D48"/>
    <mergeCell ref="K48:M48"/>
    <mergeCell ref="B42:I43"/>
    <mergeCell ref="J42:K42"/>
    <mergeCell ref="L42:M42"/>
    <mergeCell ref="J43:K43"/>
    <mergeCell ref="L43:M43"/>
    <mergeCell ref="D44:E46"/>
    <mergeCell ref="Q32:T32"/>
    <mergeCell ref="Q47:T47"/>
    <mergeCell ref="B22:B23"/>
    <mergeCell ref="J45:K45"/>
    <mergeCell ref="L45:M45"/>
    <mergeCell ref="J46:K46"/>
    <mergeCell ref="L46:M46"/>
    <mergeCell ref="J44:K44"/>
    <mergeCell ref="L44:M44"/>
    <mergeCell ref="B39:I39"/>
    <mergeCell ref="J39:K39"/>
    <mergeCell ref="L39:M39"/>
    <mergeCell ref="B40:I41"/>
    <mergeCell ref="J40:K40"/>
    <mergeCell ref="L40:M40"/>
    <mergeCell ref="J41:K41"/>
    <mergeCell ref="L41:M41"/>
    <mergeCell ref="B35:I35"/>
    <mergeCell ref="J35:K35"/>
    <mergeCell ref="L35:M35"/>
    <mergeCell ref="B36:I38"/>
    <mergeCell ref="J36:K36"/>
    <mergeCell ref="L36:M36"/>
    <mergeCell ref="J37:K37"/>
    <mergeCell ref="L37:M37"/>
    <mergeCell ref="J38:K38"/>
    <mergeCell ref="L38:M38"/>
    <mergeCell ref="B33:I34"/>
    <mergeCell ref="J33:K33"/>
    <mergeCell ref="L33:M33"/>
    <mergeCell ref="J34:K34"/>
    <mergeCell ref="L34:M34"/>
    <mergeCell ref="B27:D27"/>
    <mergeCell ref="B28:D28"/>
    <mergeCell ref="B29:D29"/>
    <mergeCell ref="B30:D30"/>
    <mergeCell ref="B32:D32"/>
    <mergeCell ref="B31:D31"/>
    <mergeCell ref="B10:D11"/>
    <mergeCell ref="E10:M10"/>
    <mergeCell ref="B20:D20"/>
    <mergeCell ref="B21:D21"/>
    <mergeCell ref="B26:D26"/>
    <mergeCell ref="B1:D4"/>
    <mergeCell ref="E1:I1"/>
    <mergeCell ref="E2:I2"/>
    <mergeCell ref="E3:I3"/>
    <mergeCell ref="L1:M1"/>
    <mergeCell ref="B9:M9"/>
    <mergeCell ref="L5:M6"/>
    <mergeCell ref="B6:G6"/>
    <mergeCell ref="B7:D7"/>
    <mergeCell ref="E7:K7"/>
    <mergeCell ref="L7:M8"/>
    <mergeCell ref="B8:D8"/>
    <mergeCell ref="E8:K8"/>
  </mergeCells>
  <pageMargins left="0.7" right="0.7" top="0.75" bottom="0.75" header="0.3" footer="0.3"/>
  <pageSetup scale="92" orientation="portrait" r:id="rId1"/>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T54"/>
  <sheetViews>
    <sheetView topLeftCell="A7" zoomScaleNormal="100" workbookViewId="0">
      <selection activeCell="N24" sqref="N24"/>
    </sheetView>
  </sheetViews>
  <sheetFormatPr defaultColWidth="9.140625" defaultRowHeight="12.75" x14ac:dyDescent="0.2"/>
  <cols>
    <col min="1" max="1" width="9.140625" style="5"/>
    <col min="2" max="2" width="11.7109375" style="5" customWidth="1"/>
    <col min="3" max="3" width="5" style="5" customWidth="1"/>
    <col min="4" max="4" width="11.42578125" style="5" customWidth="1"/>
    <col min="5" max="10" width="7.7109375" style="45" customWidth="1"/>
    <col min="11" max="12" width="7.7109375" style="5" customWidth="1"/>
    <col min="13" max="13" width="7.7109375" style="4" customWidth="1"/>
    <col min="14" max="14" width="2.7109375" style="3" customWidth="1"/>
    <col min="15" max="15" width="9.140625" style="4" hidden="1" customWidth="1"/>
    <col min="16" max="16" width="9.140625" style="5" hidden="1" customWidth="1"/>
    <col min="17" max="17" width="17" style="5" bestFit="1" customWidth="1"/>
    <col min="18" max="16384" width="9.140625" style="5"/>
  </cols>
  <sheetData>
    <row r="1" spans="2:16" ht="12.75" customHeight="1" x14ac:dyDescent="0.2">
      <c r="B1" s="141" t="s">
        <v>0</v>
      </c>
      <c r="C1" s="141"/>
      <c r="D1" s="141"/>
      <c r="E1" s="142" t="s">
        <v>1</v>
      </c>
      <c r="F1" s="142"/>
      <c r="G1" s="142"/>
      <c r="H1" s="142"/>
      <c r="I1" s="143"/>
      <c r="J1" s="1"/>
      <c r="K1" s="2"/>
      <c r="L1" s="144" t="s">
        <v>2</v>
      </c>
      <c r="M1" s="144"/>
    </row>
    <row r="2" spans="2:16" x14ac:dyDescent="0.2">
      <c r="B2" s="141"/>
      <c r="C2" s="141"/>
      <c r="D2" s="141"/>
      <c r="E2" s="142" t="s">
        <v>3</v>
      </c>
      <c r="F2" s="142"/>
      <c r="G2" s="142"/>
      <c r="H2" s="142"/>
      <c r="I2" s="143"/>
      <c r="J2" s="1"/>
      <c r="K2" s="2"/>
      <c r="L2" s="78"/>
      <c r="M2" s="78"/>
    </row>
    <row r="3" spans="2:16" x14ac:dyDescent="0.2">
      <c r="B3" s="141"/>
      <c r="C3" s="141"/>
      <c r="D3" s="141"/>
      <c r="E3" s="142" t="s">
        <v>4</v>
      </c>
      <c r="F3" s="142"/>
      <c r="G3" s="142"/>
      <c r="H3" s="142"/>
      <c r="I3" s="143"/>
      <c r="J3" s="1"/>
      <c r="K3" s="2"/>
      <c r="L3" s="78"/>
      <c r="M3" s="78"/>
    </row>
    <row r="4" spans="2:16" x14ac:dyDescent="0.2">
      <c r="B4" s="141"/>
      <c r="C4" s="141"/>
      <c r="D4" s="141"/>
      <c r="E4" s="79"/>
      <c r="F4" s="79"/>
      <c r="G4" s="79"/>
      <c r="H4" s="79"/>
      <c r="I4" s="1"/>
      <c r="J4" s="1"/>
      <c r="K4" s="2"/>
      <c r="L4" s="78"/>
      <c r="M4" s="78"/>
    </row>
    <row r="5" spans="2:16" ht="15.75" customHeight="1" x14ac:dyDescent="0.2">
      <c r="B5" s="6"/>
      <c r="C5" s="6"/>
      <c r="D5" s="6"/>
      <c r="E5" s="6"/>
      <c r="F5" s="6"/>
      <c r="G5" s="6"/>
      <c r="H5" s="6"/>
      <c r="I5" s="7"/>
      <c r="J5" s="7"/>
      <c r="K5" s="2"/>
      <c r="L5" s="119" t="s">
        <v>5</v>
      </c>
      <c r="M5" s="120"/>
    </row>
    <row r="6" spans="2:16" ht="15.75" customHeight="1" thickBot="1" x14ac:dyDescent="0.25">
      <c r="B6" s="123"/>
      <c r="C6" s="123"/>
      <c r="D6" s="123"/>
      <c r="E6" s="124"/>
      <c r="F6" s="124"/>
      <c r="G6" s="124"/>
      <c r="H6" s="8"/>
      <c r="I6" s="7"/>
      <c r="J6" s="7"/>
      <c r="K6" s="2"/>
      <c r="L6" s="121"/>
      <c r="M6" s="122"/>
    </row>
    <row r="7" spans="2:16" ht="16.5" customHeight="1" x14ac:dyDescent="0.2">
      <c r="B7" s="125" t="s">
        <v>6</v>
      </c>
      <c r="C7" s="126"/>
      <c r="D7" s="127"/>
      <c r="E7" s="128" t="s">
        <v>7</v>
      </c>
      <c r="F7" s="129"/>
      <c r="G7" s="129"/>
      <c r="H7" s="129"/>
      <c r="I7" s="130"/>
      <c r="J7" s="130"/>
      <c r="K7" s="131"/>
      <c r="L7" s="132">
        <v>44531</v>
      </c>
      <c r="M7" s="133"/>
    </row>
    <row r="8" spans="2:16" ht="16.5" customHeight="1" x14ac:dyDescent="0.2">
      <c r="B8" s="136" t="s">
        <v>8</v>
      </c>
      <c r="C8" s="136"/>
      <c r="D8" s="136"/>
      <c r="E8" s="137" t="s">
        <v>51</v>
      </c>
      <c r="F8" s="138"/>
      <c r="G8" s="138"/>
      <c r="H8" s="138"/>
      <c r="I8" s="139"/>
      <c r="J8" s="139"/>
      <c r="K8" s="140"/>
      <c r="L8" s="134"/>
      <c r="M8" s="135"/>
    </row>
    <row r="9" spans="2:16" x14ac:dyDescent="0.2">
      <c r="B9" s="116"/>
      <c r="C9" s="117"/>
      <c r="D9" s="117"/>
      <c r="E9" s="117"/>
      <c r="F9" s="117"/>
      <c r="G9" s="117"/>
      <c r="H9" s="117"/>
      <c r="I9" s="117"/>
      <c r="J9" s="117"/>
      <c r="K9" s="117"/>
      <c r="L9" s="117"/>
      <c r="M9" s="118"/>
    </row>
    <row r="10" spans="2:16" s="11" customFormat="1" ht="15.75" x14ac:dyDescent="0.25">
      <c r="B10" s="145" t="s">
        <v>10</v>
      </c>
      <c r="C10" s="145"/>
      <c r="D10" s="145"/>
      <c r="E10" s="147" t="s">
        <v>11</v>
      </c>
      <c r="F10" s="148"/>
      <c r="G10" s="148"/>
      <c r="H10" s="148"/>
      <c r="I10" s="148"/>
      <c r="J10" s="148"/>
      <c r="K10" s="117"/>
      <c r="L10" s="117"/>
      <c r="M10" s="117"/>
      <c r="N10" s="9"/>
      <c r="O10" s="10"/>
    </row>
    <row r="11" spans="2:16" s="15" customFormat="1" ht="13.5" thickBot="1" x14ac:dyDescent="0.25">
      <c r="B11" s="146"/>
      <c r="C11" s="146"/>
      <c r="D11" s="146"/>
      <c r="E11" s="12" t="s">
        <v>12</v>
      </c>
      <c r="F11" s="12" t="s">
        <v>13</v>
      </c>
      <c r="G11" s="13" t="s">
        <v>14</v>
      </c>
      <c r="H11" s="12" t="s">
        <v>15</v>
      </c>
      <c r="I11" s="13" t="s">
        <v>16</v>
      </c>
      <c r="J11" s="12" t="s">
        <v>17</v>
      </c>
      <c r="K11" s="13" t="s">
        <v>18</v>
      </c>
      <c r="L11" s="13" t="s">
        <v>19</v>
      </c>
      <c r="M11" s="13" t="s">
        <v>20</v>
      </c>
      <c r="N11" s="14"/>
      <c r="O11" s="14"/>
    </row>
    <row r="12" spans="2:16" x14ac:dyDescent="0.2">
      <c r="B12" s="16" t="s">
        <v>21</v>
      </c>
      <c r="C12" s="17" t="s">
        <v>22</v>
      </c>
      <c r="D12" s="17"/>
      <c r="E12" s="18">
        <v>11</v>
      </c>
      <c r="F12" s="19">
        <v>13</v>
      </c>
      <c r="G12" s="19">
        <v>13</v>
      </c>
      <c r="H12" s="19">
        <v>14</v>
      </c>
      <c r="I12" s="19">
        <v>15</v>
      </c>
      <c r="J12" s="19">
        <v>16</v>
      </c>
      <c r="K12" s="19">
        <v>17</v>
      </c>
      <c r="L12" s="19">
        <v>18</v>
      </c>
      <c r="M12" s="19">
        <v>20</v>
      </c>
      <c r="N12" s="20"/>
      <c r="O12" s="3" t="str">
        <f>IF(OR(N12="",$D$44=""),"$0.00",IF($D$44=0,E12,IF($D$44=1,F12,IF($D$44=2,G12,IF($D$44=3,H12,P12)))))</f>
        <v>$0.00</v>
      </c>
      <c r="P12" s="5" t="b">
        <f>IF($D$44=4,I12,IF($D$44=5,J12,IF($D$44=6,K12,IF($D$44=7,L12,IF($D$44=8,M12)))))</f>
        <v>0</v>
      </c>
    </row>
    <row r="13" spans="2:16" x14ac:dyDescent="0.2">
      <c r="B13" s="21"/>
      <c r="C13" s="23" t="s">
        <v>23</v>
      </c>
      <c r="D13" s="23"/>
      <c r="E13" s="24"/>
      <c r="F13" s="25"/>
      <c r="G13" s="25"/>
      <c r="H13" s="25"/>
      <c r="I13" s="25"/>
      <c r="J13" s="25"/>
      <c r="K13" s="25"/>
      <c r="L13" s="25"/>
      <c r="M13" s="26"/>
      <c r="N13" s="27"/>
      <c r="O13" s="3"/>
    </row>
    <row r="14" spans="2:16" x14ac:dyDescent="0.2">
      <c r="B14" s="21"/>
      <c r="C14" s="23" t="s">
        <v>24</v>
      </c>
      <c r="D14" s="23"/>
      <c r="E14" s="28">
        <v>12</v>
      </c>
      <c r="F14" s="29">
        <v>14</v>
      </c>
      <c r="G14" s="29">
        <v>17</v>
      </c>
      <c r="H14" s="29">
        <v>19</v>
      </c>
      <c r="I14" s="29">
        <v>21</v>
      </c>
      <c r="J14" s="29">
        <v>24</v>
      </c>
      <c r="K14" s="29">
        <v>26</v>
      </c>
      <c r="L14" s="29">
        <v>27</v>
      </c>
      <c r="M14" s="29">
        <v>29</v>
      </c>
      <c r="N14" s="20"/>
      <c r="O14" s="3" t="str">
        <f>IF(OR(N14="",$D$44=""),"$0.00",IF($D$44=0,E14,IF($D$44=1,F14,IF($D$44=2,G14,IF($D$44=3,H14,P14)))))</f>
        <v>$0.00</v>
      </c>
      <c r="P14" s="5" t="str">
        <f>IF($D$44=4,I14,IF($D$44=5,J14,IF($D$44=6,K14,IF($D$44=7,L14,IF($D$44=8,M14,IF($D$44="",""))))))</f>
        <v/>
      </c>
    </row>
    <row r="15" spans="2:16" ht="13.5" thickBot="1" x14ac:dyDescent="0.25">
      <c r="B15" s="21"/>
      <c r="C15" s="30" t="s">
        <v>25</v>
      </c>
      <c r="D15" s="30"/>
      <c r="E15" s="24"/>
      <c r="F15" s="25"/>
      <c r="G15" s="25"/>
      <c r="H15" s="25"/>
      <c r="I15" s="25"/>
      <c r="J15" s="25"/>
      <c r="K15" s="25"/>
      <c r="L15" s="25"/>
      <c r="M15" s="25"/>
      <c r="N15" s="27"/>
      <c r="O15" s="3"/>
    </row>
    <row r="16" spans="2:16" x14ac:dyDescent="0.2">
      <c r="B16" s="16" t="s">
        <v>26</v>
      </c>
      <c r="C16" s="17" t="s">
        <v>22</v>
      </c>
      <c r="D16" s="17"/>
      <c r="E16" s="18">
        <v>2</v>
      </c>
      <c r="F16" s="19">
        <v>2</v>
      </c>
      <c r="G16" s="19">
        <v>4</v>
      </c>
      <c r="H16" s="19">
        <v>4</v>
      </c>
      <c r="I16" s="19">
        <v>6</v>
      </c>
      <c r="J16" s="19">
        <v>6</v>
      </c>
      <c r="K16" s="19">
        <v>7</v>
      </c>
      <c r="L16" s="19">
        <v>8</v>
      </c>
      <c r="M16" s="19">
        <v>8</v>
      </c>
      <c r="N16" s="20"/>
      <c r="O16" s="3" t="str">
        <f>IF(OR(N16="",$D$44=""),"$0.00",IF($D$44=0,E16,IF($D$44=1,F16,IF($D$44=2,G16,IF($D$44=3,H16,P16)))))</f>
        <v>$0.00</v>
      </c>
      <c r="P16" s="5" t="str">
        <f>IF($D$44=4,I16,IF($D$44=5,J16,IF($D$44=6,K16,IF($D$44=7,L16,IF($D$44=8,M16,IF($D$44="",""))))))</f>
        <v/>
      </c>
    </row>
    <row r="17" spans="2:20" x14ac:dyDescent="0.2">
      <c r="B17" s="21"/>
      <c r="C17" s="23" t="s">
        <v>23</v>
      </c>
      <c r="D17" s="23"/>
      <c r="E17" s="24"/>
      <c r="F17" s="25"/>
      <c r="G17" s="25"/>
      <c r="H17" s="25"/>
      <c r="I17" s="25"/>
      <c r="J17" s="25"/>
      <c r="K17" s="25"/>
      <c r="L17" s="25"/>
      <c r="M17" s="25"/>
      <c r="N17" s="27"/>
      <c r="O17" s="3"/>
    </row>
    <row r="18" spans="2:20" x14ac:dyDescent="0.2">
      <c r="B18" s="21"/>
      <c r="C18" s="23" t="s">
        <v>24</v>
      </c>
      <c r="D18" s="23"/>
      <c r="E18" s="28">
        <v>5</v>
      </c>
      <c r="F18" s="29">
        <v>6</v>
      </c>
      <c r="G18" s="29">
        <v>9</v>
      </c>
      <c r="H18" s="29">
        <v>11</v>
      </c>
      <c r="I18" s="29">
        <v>14</v>
      </c>
      <c r="J18" s="29">
        <v>17</v>
      </c>
      <c r="K18" s="29">
        <v>18</v>
      </c>
      <c r="L18" s="29">
        <v>19</v>
      </c>
      <c r="M18" s="29">
        <v>20</v>
      </c>
      <c r="N18" s="20"/>
      <c r="O18" s="3" t="str">
        <f>IF(OR(N18="",$D$44=""),"$0.00",IF($D$44=0,E18,IF($D$44=1,F18,IF($D$44=2,G18,IF($D$44=3,H18,P18)))))</f>
        <v>$0.00</v>
      </c>
      <c r="P18" s="5" t="b">
        <f>IF($D$44=4,I18,IF($D$44=5,J18,IF($D$44=6,K18,IF($D$44=7,L18,IF($D$44=8,M18)))))</f>
        <v>0</v>
      </c>
    </row>
    <row r="19" spans="2:20" ht="13.5" thickBot="1" x14ac:dyDescent="0.25">
      <c r="B19" s="21"/>
      <c r="C19" s="30" t="s">
        <v>25</v>
      </c>
      <c r="D19" s="30"/>
      <c r="E19" s="24"/>
      <c r="F19" s="25"/>
      <c r="G19" s="25"/>
      <c r="H19" s="25"/>
      <c r="I19" s="25"/>
      <c r="J19" s="25"/>
      <c r="K19" s="25"/>
      <c r="L19" s="25"/>
      <c r="M19" s="25"/>
      <c r="N19" s="27"/>
      <c r="O19" s="3"/>
    </row>
    <row r="20" spans="2:20" ht="13.5" thickBot="1" x14ac:dyDescent="0.25">
      <c r="B20" s="149" t="s">
        <v>27</v>
      </c>
      <c r="C20" s="150"/>
      <c r="D20" s="151"/>
      <c r="E20" s="31">
        <v>24</v>
      </c>
      <c r="F20" s="32">
        <v>28</v>
      </c>
      <c r="G20" s="33">
        <v>39</v>
      </c>
      <c r="H20" s="32">
        <v>50</v>
      </c>
      <c r="I20" s="32">
        <v>62</v>
      </c>
      <c r="J20" s="32">
        <v>73</v>
      </c>
      <c r="K20" s="32">
        <v>78</v>
      </c>
      <c r="L20" s="32">
        <v>84</v>
      </c>
      <c r="M20" s="32">
        <v>89</v>
      </c>
      <c r="N20" s="20"/>
      <c r="O20" s="3" t="str">
        <f>IF(OR(N20="",$D$44=""),"$0.00",IF($D$44=0,E20,IF($D$44=1,F20,IF($D$44=2,G20,IF($D$44=3,H20,P20)))))</f>
        <v>$0.00</v>
      </c>
      <c r="P20" s="5" t="b">
        <f>IF($D$44=4,I20,IF($D$44=5,J20,IF($D$44=6,K20,IF($D$44=7,L20,IF($D$44=8,M20)))))</f>
        <v>0</v>
      </c>
    </row>
    <row r="21" spans="2:20" ht="13.5" thickBot="1" x14ac:dyDescent="0.25">
      <c r="B21" s="149" t="s">
        <v>28</v>
      </c>
      <c r="C21" s="150"/>
      <c r="D21" s="151"/>
      <c r="E21" s="31">
        <v>17</v>
      </c>
      <c r="F21" s="32">
        <v>20</v>
      </c>
      <c r="G21" s="33">
        <v>34</v>
      </c>
      <c r="H21" s="32">
        <v>48</v>
      </c>
      <c r="I21" s="32">
        <v>63</v>
      </c>
      <c r="J21" s="32">
        <v>77</v>
      </c>
      <c r="K21" s="32">
        <v>83</v>
      </c>
      <c r="L21" s="32">
        <v>89</v>
      </c>
      <c r="M21" s="32">
        <v>94</v>
      </c>
      <c r="N21" s="20"/>
      <c r="O21" s="3" t="str">
        <f>IF(OR(N21="",$D$44=""),"$0.00",IF($D$44=0,E21,IF($D$44=1,F21,IF($D$44=2,G21,IF($D$44=3,H21,P21)))))</f>
        <v>$0.00</v>
      </c>
      <c r="P21" s="5" t="b">
        <f>IF($D$44=4,I21,IF($D$44=5,J21,IF($D$44=6,K21,IF($D$44=7,L21,IF($D$44=8,M21)))))</f>
        <v>0</v>
      </c>
    </row>
    <row r="22" spans="2:20" x14ac:dyDescent="0.2">
      <c r="B22" s="183" t="s">
        <v>29</v>
      </c>
      <c r="C22" s="17" t="s">
        <v>22</v>
      </c>
      <c r="D22" s="17"/>
      <c r="E22" s="34">
        <v>5</v>
      </c>
      <c r="F22" s="19">
        <v>6</v>
      </c>
      <c r="G22" s="19">
        <v>8</v>
      </c>
      <c r="H22" s="19">
        <v>11</v>
      </c>
      <c r="I22" s="19">
        <v>14</v>
      </c>
      <c r="J22" s="19">
        <v>17</v>
      </c>
      <c r="K22" s="19">
        <v>18</v>
      </c>
      <c r="L22" s="19">
        <v>20</v>
      </c>
      <c r="M22" s="19">
        <v>21</v>
      </c>
      <c r="N22" s="20"/>
      <c r="O22" s="3" t="str">
        <f>IF(OR(N22="",$D$44=""), "$0.00",IF($D$44=0,E22,IF($D$44=1,F22,IF($D$44=2,G22,IF($D$44=3,H22,P22)))))</f>
        <v>$0.00</v>
      </c>
      <c r="P22" s="5" t="b">
        <f>IF($D$44=4,I22,IF($D$44=5,J22,IF($D$44=6,K22,IF($D$44=7,L22,IF($D$44=8,M22)))))</f>
        <v>0</v>
      </c>
    </row>
    <row r="23" spans="2:20" x14ac:dyDescent="0.2">
      <c r="B23" s="184"/>
      <c r="C23" s="23" t="s">
        <v>23</v>
      </c>
      <c r="D23" s="23"/>
      <c r="E23" s="24"/>
      <c r="F23" s="25"/>
      <c r="G23" s="25"/>
      <c r="H23" s="25"/>
      <c r="I23" s="25"/>
      <c r="J23" s="25"/>
      <c r="K23" s="25"/>
      <c r="L23" s="25"/>
      <c r="M23" s="25"/>
      <c r="N23" s="27"/>
      <c r="O23" s="3"/>
    </row>
    <row r="24" spans="2:20" x14ac:dyDescent="0.2">
      <c r="B24" s="21"/>
      <c r="C24" s="23" t="s">
        <v>24</v>
      </c>
      <c r="D24" s="23"/>
      <c r="E24" s="28">
        <v>14</v>
      </c>
      <c r="F24" s="29">
        <v>17</v>
      </c>
      <c r="G24" s="29">
        <v>21</v>
      </c>
      <c r="H24" s="29">
        <v>26</v>
      </c>
      <c r="I24" s="29">
        <v>30</v>
      </c>
      <c r="J24" s="29">
        <v>35</v>
      </c>
      <c r="K24" s="29">
        <v>38</v>
      </c>
      <c r="L24" s="29">
        <v>40</v>
      </c>
      <c r="M24" s="29">
        <v>43</v>
      </c>
      <c r="N24" s="20"/>
      <c r="O24" s="3" t="str">
        <f>IF(OR(N24="",$D$44=""), "$0.00",IF($D$44=0,E24,IF($D$44=1,F24,IF($D$44=2,G24,IF($D$44=3,H24,P24)))))</f>
        <v>$0.00</v>
      </c>
      <c r="P24" s="5" t="b">
        <f>IF($D$44=4,I24,IF($D$44=5,J24,IF($D$44=6,K24,IF($D$44=7,L24,IF($D$44=8,M24)))))</f>
        <v>0</v>
      </c>
    </row>
    <row r="25" spans="2:20" ht="13.5" thickBot="1" x14ac:dyDescent="0.25">
      <c r="B25" s="21"/>
      <c r="C25" s="30" t="s">
        <v>25</v>
      </c>
      <c r="D25" s="30"/>
      <c r="E25" s="24"/>
      <c r="F25" s="25"/>
      <c r="G25" s="25"/>
      <c r="H25" s="25"/>
      <c r="I25" s="25"/>
      <c r="J25" s="25"/>
      <c r="K25" s="25"/>
      <c r="L25" s="25"/>
      <c r="M25" s="25"/>
      <c r="N25" s="27"/>
      <c r="O25" s="3"/>
    </row>
    <row r="26" spans="2:20" ht="13.5" thickBot="1" x14ac:dyDescent="0.25">
      <c r="B26" s="152" t="s">
        <v>30</v>
      </c>
      <c r="C26" s="152"/>
      <c r="D26" s="152"/>
      <c r="E26" s="31">
        <v>23</v>
      </c>
      <c r="F26" s="35">
        <v>23</v>
      </c>
      <c r="G26" s="35">
        <v>30</v>
      </c>
      <c r="H26" s="35">
        <v>37</v>
      </c>
      <c r="I26" s="35">
        <v>44</v>
      </c>
      <c r="J26" s="35">
        <v>51</v>
      </c>
      <c r="K26" s="35">
        <v>56</v>
      </c>
      <c r="L26" s="35">
        <v>61</v>
      </c>
      <c r="M26" s="35">
        <v>65</v>
      </c>
      <c r="N26" s="20"/>
      <c r="O26" s="3" t="str">
        <f>IF(OR(N26="",$D$44=""), "$0.00",IF($D$44=0,E26,IF($D$44=1,F26,IF($D$44=2,G26,IF($D$44=3,H26,P26)))))</f>
        <v>$0.00</v>
      </c>
      <c r="P26" s="5" t="b">
        <f t="shared" ref="P26:P32" si="0">IF($D$44=4,I26,IF($D$44=5,J26,IF($D$44=6,K26,IF($D$44=7,L26,IF($D$44=8,M26)))))</f>
        <v>0</v>
      </c>
    </row>
    <row r="27" spans="2:20" ht="13.5" thickBot="1" x14ac:dyDescent="0.25">
      <c r="B27" s="153" t="s">
        <v>31</v>
      </c>
      <c r="C27" s="154"/>
      <c r="D27" s="155"/>
      <c r="E27" s="31">
        <v>35</v>
      </c>
      <c r="F27" s="35">
        <v>36</v>
      </c>
      <c r="G27" s="35">
        <v>46</v>
      </c>
      <c r="H27" s="35">
        <v>56</v>
      </c>
      <c r="I27" s="35">
        <v>66</v>
      </c>
      <c r="J27" s="35">
        <v>77</v>
      </c>
      <c r="K27" s="35">
        <v>83</v>
      </c>
      <c r="L27" s="35">
        <v>90</v>
      </c>
      <c r="M27" s="35">
        <v>97</v>
      </c>
      <c r="N27" s="20"/>
      <c r="O27" s="3" t="str">
        <f>IF(OR(N27="",$D$44=""), "$0.00",IF($D$44=0,E27,IF($D$44=1,F27,IF($D$44=2,G27,IF($D$44=3,H27,P27)))))</f>
        <v>$0.00</v>
      </c>
      <c r="P27" s="5" t="b">
        <f t="shared" si="0"/>
        <v>0</v>
      </c>
    </row>
    <row r="28" spans="2:20" ht="13.5" thickBot="1" x14ac:dyDescent="0.25">
      <c r="B28" s="156" t="s">
        <v>32</v>
      </c>
      <c r="C28" s="156"/>
      <c r="D28" s="156"/>
      <c r="E28" s="107"/>
      <c r="F28" s="108"/>
      <c r="G28" s="108"/>
      <c r="H28" s="108"/>
      <c r="I28" s="108"/>
      <c r="J28" s="108"/>
      <c r="K28" s="108"/>
      <c r="L28" s="108"/>
      <c r="M28" s="108"/>
      <c r="N28" s="36"/>
      <c r="O28" s="3" t="str">
        <f>IF(OR(N28="",$D$44=""), "$0.00",IF($D$44=0,E28,IF($D$44=1,F28,IF($D$44=2,G28,IF($D$44=3,H28,P28)))))</f>
        <v>$0.00</v>
      </c>
      <c r="P28" s="5" t="b">
        <f t="shared" si="0"/>
        <v>0</v>
      </c>
    </row>
    <row r="29" spans="2:20" ht="13.5" thickBot="1" x14ac:dyDescent="0.25">
      <c r="B29" s="156" t="s">
        <v>33</v>
      </c>
      <c r="C29" s="156"/>
      <c r="D29" s="156"/>
      <c r="E29" s="31">
        <v>11</v>
      </c>
      <c r="F29" s="31">
        <v>11</v>
      </c>
      <c r="G29" s="35">
        <v>11</v>
      </c>
      <c r="H29" s="31">
        <v>11</v>
      </c>
      <c r="I29" s="31">
        <v>11</v>
      </c>
      <c r="J29" s="31">
        <v>11</v>
      </c>
      <c r="K29" s="31">
        <v>11</v>
      </c>
      <c r="L29" s="31">
        <v>11</v>
      </c>
      <c r="M29" s="31">
        <v>11</v>
      </c>
      <c r="N29" s="115"/>
      <c r="O29" s="3" t="str">
        <f>IF(OR(N29="",$D$44=""),"$0.00",IF($D$44=0,E29,IF($D$44=1,F29,IF($D$44=2,G29,IF($D$44=3,H29,P29)))))</f>
        <v>$0.00</v>
      </c>
      <c r="P29" s="5" t="b">
        <f t="shared" si="0"/>
        <v>0</v>
      </c>
    </row>
    <row r="30" spans="2:20" ht="13.5" thickBot="1" x14ac:dyDescent="0.25">
      <c r="B30" s="156" t="s">
        <v>34</v>
      </c>
      <c r="C30" s="156"/>
      <c r="D30" s="156"/>
      <c r="E30" s="31">
        <v>12</v>
      </c>
      <c r="F30" s="31">
        <v>12</v>
      </c>
      <c r="G30" s="35">
        <v>12</v>
      </c>
      <c r="H30" s="31">
        <v>12</v>
      </c>
      <c r="I30" s="31">
        <v>12</v>
      </c>
      <c r="J30" s="31">
        <v>12</v>
      </c>
      <c r="K30" s="31">
        <v>12</v>
      </c>
      <c r="L30" s="31">
        <v>12</v>
      </c>
      <c r="M30" s="31">
        <v>12</v>
      </c>
      <c r="N30" s="115"/>
      <c r="O30" s="3" t="str">
        <f>IF(OR(N30="",$D$44=""), "$0.00",IF($D$44=0,E30,IF($D$44=1,F30,IF($D$44=2,G30,IF($D$44=3,H30,P30)))))</f>
        <v>$0.00</v>
      </c>
      <c r="P30" s="5" t="b">
        <f t="shared" si="0"/>
        <v>0</v>
      </c>
    </row>
    <row r="31" spans="2:20" ht="13.5" thickBot="1" x14ac:dyDescent="0.25">
      <c r="B31" s="157" t="s">
        <v>35</v>
      </c>
      <c r="C31" s="157"/>
      <c r="D31" s="157"/>
      <c r="E31" s="28">
        <v>0</v>
      </c>
      <c r="F31" s="28">
        <v>0</v>
      </c>
      <c r="G31" s="29">
        <v>0</v>
      </c>
      <c r="H31" s="28">
        <v>0</v>
      </c>
      <c r="I31" s="28">
        <v>0</v>
      </c>
      <c r="J31" s="28">
        <v>0</v>
      </c>
      <c r="K31" s="28">
        <v>0</v>
      </c>
      <c r="L31" s="28">
        <v>0</v>
      </c>
      <c r="M31" s="28">
        <v>0</v>
      </c>
      <c r="N31" s="27" t="str">
        <f>IF(OR(N14="X", N18="X", N20="X",N24="X"), "X", "")</f>
        <v/>
      </c>
      <c r="O31" s="3" t="str">
        <f>IF(OR(N31="",$D$44=""), "$0.00",IF($D$44=0,E31,IF($D$44=1,F31,IF($D$44=2,G31,IF($D$44=3,H31,P31)))))</f>
        <v>$0.00</v>
      </c>
      <c r="P31" s="5" t="b">
        <f t="shared" si="0"/>
        <v>0</v>
      </c>
    </row>
    <row r="32" spans="2:20" ht="16.5" thickBot="1" x14ac:dyDescent="0.3">
      <c r="B32" s="157" t="s">
        <v>36</v>
      </c>
      <c r="C32" s="157"/>
      <c r="D32" s="157"/>
      <c r="E32" s="28">
        <v>19</v>
      </c>
      <c r="F32" s="28">
        <v>19</v>
      </c>
      <c r="G32" s="29">
        <v>19</v>
      </c>
      <c r="H32" s="28">
        <v>19</v>
      </c>
      <c r="I32" s="28">
        <v>19</v>
      </c>
      <c r="J32" s="28">
        <v>19</v>
      </c>
      <c r="K32" s="28">
        <v>19</v>
      </c>
      <c r="L32" s="28">
        <v>19</v>
      </c>
      <c r="M32" s="28">
        <v>19</v>
      </c>
      <c r="N32" s="27" t="str">
        <f>IF(OR(N12="X",N16="X",N22="X"),"X","")</f>
        <v/>
      </c>
      <c r="O32" s="3" t="str">
        <f>IF(OR(N32="",$D$44=""), "$0.00",IF($D$44=0,E32,IF($D$44=1,F32,IF($D$44=2,G32,IF($D$44=3,H32,P32)))))</f>
        <v>$0.00</v>
      </c>
      <c r="P32" s="5" t="b">
        <f t="shared" si="0"/>
        <v>0</v>
      </c>
      <c r="Q32" s="176" t="s">
        <v>54</v>
      </c>
      <c r="R32" s="177"/>
      <c r="S32" s="177"/>
      <c r="T32" s="178"/>
    </row>
    <row r="33" spans="2:20" s="3" customFormat="1" ht="13.5" thickBot="1" x14ac:dyDescent="0.25">
      <c r="B33" s="158" t="s">
        <v>37</v>
      </c>
      <c r="C33" s="159"/>
      <c r="D33" s="159"/>
      <c r="E33" s="159"/>
      <c r="F33" s="159"/>
      <c r="G33" s="159"/>
      <c r="H33" s="130"/>
      <c r="I33" s="131"/>
      <c r="J33" s="162" t="s">
        <v>10</v>
      </c>
      <c r="K33" s="162"/>
      <c r="L33" s="163" t="s">
        <v>38</v>
      </c>
      <c r="M33" s="164"/>
      <c r="O33" s="4"/>
      <c r="Q33" s="50" t="s">
        <v>57</v>
      </c>
      <c r="R33" s="51" t="s">
        <v>58</v>
      </c>
      <c r="S33" s="51" t="s">
        <v>55</v>
      </c>
      <c r="T33" s="52" t="s">
        <v>56</v>
      </c>
    </row>
    <row r="34" spans="2:20" s="3" customFormat="1" x14ac:dyDescent="0.2">
      <c r="B34" s="160"/>
      <c r="C34" s="161"/>
      <c r="D34" s="161"/>
      <c r="E34" s="161"/>
      <c r="F34" s="161"/>
      <c r="G34" s="161"/>
      <c r="H34" s="139"/>
      <c r="I34" s="140"/>
      <c r="J34" s="165" t="s">
        <v>21</v>
      </c>
      <c r="K34" s="165"/>
      <c r="L34" s="166" t="str">
        <f>IF(N12&lt;&gt;"",O12,IF(N14&lt;&gt;"",O14, "$0.00"))</f>
        <v>$0.00</v>
      </c>
      <c r="M34" s="167"/>
      <c r="O34" s="4"/>
      <c r="Q34" s="53"/>
      <c r="R34" s="68"/>
      <c r="S34" s="54" t="str">
        <f>IF($N12="X",$L34, "$0.00")</f>
        <v>$0.00</v>
      </c>
      <c r="T34" s="55" t="str">
        <f>IF($N14="X",$L34, "$0.00")</f>
        <v>$0.00</v>
      </c>
    </row>
    <row r="35" spans="2:20" s="3" customFormat="1" x14ac:dyDescent="0.2">
      <c r="B35" s="168" t="s">
        <v>39</v>
      </c>
      <c r="C35" s="169"/>
      <c r="D35" s="169"/>
      <c r="E35" s="169"/>
      <c r="F35" s="169"/>
      <c r="G35" s="169"/>
      <c r="H35" s="170"/>
      <c r="I35" s="171"/>
      <c r="J35" s="165" t="s">
        <v>26</v>
      </c>
      <c r="K35" s="165"/>
      <c r="L35" s="166" t="str">
        <f>IF(N16&lt;&gt;"",O16,IF(N18&lt;&gt;"",O18, "$0.00"))</f>
        <v>$0.00</v>
      </c>
      <c r="M35" s="167"/>
      <c r="O35" s="4"/>
      <c r="Q35" s="56"/>
      <c r="R35" s="69"/>
      <c r="S35" s="57" t="str">
        <f>IF($N16="X",$L35, "$0.00")</f>
        <v>$0.00</v>
      </c>
      <c r="T35" s="58" t="str">
        <f>IF($N18="X",$L35, "$0.00")</f>
        <v>$0.00</v>
      </c>
    </row>
    <row r="36" spans="2:20" s="3" customFormat="1" ht="12.75" customHeight="1" x14ac:dyDescent="0.2">
      <c r="B36" s="172"/>
      <c r="C36" s="173"/>
      <c r="D36" s="173"/>
      <c r="E36" s="173"/>
      <c r="F36" s="173"/>
      <c r="G36" s="173"/>
      <c r="H36" s="174"/>
      <c r="I36" s="175"/>
      <c r="J36" s="165" t="s">
        <v>40</v>
      </c>
      <c r="K36" s="165"/>
      <c r="L36" s="166" t="str">
        <f>O20</f>
        <v>$0.00</v>
      </c>
      <c r="M36" s="167"/>
      <c r="O36" s="4"/>
      <c r="Q36" s="56"/>
      <c r="R36" s="69"/>
      <c r="S36" s="59"/>
      <c r="T36" s="58" t="str">
        <f>L36</f>
        <v>$0.00</v>
      </c>
    </row>
    <row r="37" spans="2:20" s="3" customFormat="1" ht="12.75" customHeight="1" x14ac:dyDescent="0.2">
      <c r="B37" s="172"/>
      <c r="C37" s="173"/>
      <c r="D37" s="173"/>
      <c r="E37" s="173"/>
      <c r="F37" s="173"/>
      <c r="G37" s="173"/>
      <c r="H37" s="174"/>
      <c r="I37" s="175"/>
      <c r="J37" s="165" t="s">
        <v>28</v>
      </c>
      <c r="K37" s="165"/>
      <c r="L37" s="166" t="str">
        <f>O21</f>
        <v>$0.00</v>
      </c>
      <c r="M37" s="167"/>
      <c r="O37" s="4"/>
      <c r="Q37" s="56"/>
      <c r="R37" s="69"/>
      <c r="S37" s="59"/>
      <c r="T37" s="58" t="str">
        <f>L37</f>
        <v>$0.00</v>
      </c>
    </row>
    <row r="38" spans="2:20" s="3" customFormat="1" ht="12.75" customHeight="1" x14ac:dyDescent="0.2">
      <c r="B38" s="172"/>
      <c r="C38" s="173"/>
      <c r="D38" s="173"/>
      <c r="E38" s="173"/>
      <c r="F38" s="173"/>
      <c r="G38" s="173"/>
      <c r="H38" s="174"/>
      <c r="I38" s="175"/>
      <c r="J38" s="165" t="s">
        <v>29</v>
      </c>
      <c r="K38" s="165"/>
      <c r="L38" s="166" t="str">
        <f>IF(N22&lt;&gt;"",O22,IF(N24&lt;&gt;"",O24, "$0.00"))</f>
        <v>$0.00</v>
      </c>
      <c r="M38" s="167"/>
      <c r="O38" s="4"/>
      <c r="Q38" s="56"/>
      <c r="R38" s="69"/>
      <c r="S38" s="57" t="str">
        <f>IF($N22="X",$L38, "$0.00")</f>
        <v>$0.00</v>
      </c>
      <c r="T38" s="58" t="str">
        <f>IF($N24="X",$L38, "$0.00")</f>
        <v>$0.00</v>
      </c>
    </row>
    <row r="39" spans="2:20" s="3" customFormat="1" x14ac:dyDescent="0.2">
      <c r="B39" s="192" t="s">
        <v>41</v>
      </c>
      <c r="C39" s="193"/>
      <c r="D39" s="193"/>
      <c r="E39" s="193"/>
      <c r="F39" s="193"/>
      <c r="G39" s="193"/>
      <c r="H39" s="193"/>
      <c r="I39" s="194"/>
      <c r="J39" s="195" t="s">
        <v>42</v>
      </c>
      <c r="K39" s="191"/>
      <c r="L39" s="166" t="str">
        <f>O26</f>
        <v>$0.00</v>
      </c>
      <c r="M39" s="167"/>
      <c r="O39" s="4"/>
      <c r="Q39" s="76" t="str">
        <f>L39</f>
        <v>$0.00</v>
      </c>
      <c r="R39" s="69"/>
      <c r="S39" s="59"/>
      <c r="T39" s="60"/>
    </row>
    <row r="40" spans="2:20" s="3" customFormat="1" ht="12.75" customHeight="1" x14ac:dyDescent="0.2">
      <c r="B40" s="172"/>
      <c r="C40" s="173"/>
      <c r="D40" s="173"/>
      <c r="E40" s="173"/>
      <c r="F40" s="173"/>
      <c r="G40" s="173"/>
      <c r="H40" s="174"/>
      <c r="I40" s="175"/>
      <c r="J40" s="195" t="s">
        <v>31</v>
      </c>
      <c r="K40" s="191"/>
      <c r="L40" s="166" t="str">
        <f t="shared" ref="L40:L45" si="1">O27</f>
        <v>$0.00</v>
      </c>
      <c r="M40" s="167"/>
      <c r="O40" s="4"/>
      <c r="Q40" s="75" t="str">
        <f>L40</f>
        <v>$0.00</v>
      </c>
      <c r="R40" s="69"/>
      <c r="S40" s="59"/>
      <c r="T40" s="60"/>
    </row>
    <row r="41" spans="2:20" s="3" customFormat="1" ht="12.75" customHeight="1" x14ac:dyDescent="0.2">
      <c r="B41" s="172"/>
      <c r="C41" s="173"/>
      <c r="D41" s="173"/>
      <c r="E41" s="173"/>
      <c r="F41" s="173"/>
      <c r="G41" s="173"/>
      <c r="H41" s="174"/>
      <c r="I41" s="175"/>
      <c r="J41" s="165" t="s">
        <v>32</v>
      </c>
      <c r="K41" s="165"/>
      <c r="L41" s="166" t="str">
        <f t="shared" si="1"/>
        <v>$0.00</v>
      </c>
      <c r="M41" s="167"/>
      <c r="O41" s="4"/>
      <c r="Q41" s="56"/>
      <c r="R41" s="70" t="str">
        <f>L41</f>
        <v>$0.00</v>
      </c>
      <c r="S41" s="59"/>
      <c r="T41" s="60"/>
    </row>
    <row r="42" spans="2:20" s="3" customFormat="1" ht="12.75" customHeight="1" x14ac:dyDescent="0.2">
      <c r="B42" s="172"/>
      <c r="C42" s="173"/>
      <c r="D42" s="173"/>
      <c r="E42" s="173"/>
      <c r="F42" s="173"/>
      <c r="G42" s="173"/>
      <c r="H42" s="174"/>
      <c r="I42" s="175"/>
      <c r="J42" s="165" t="s">
        <v>43</v>
      </c>
      <c r="K42" s="165"/>
      <c r="L42" s="166" t="str">
        <f t="shared" si="1"/>
        <v>$0.00</v>
      </c>
      <c r="M42" s="167"/>
      <c r="O42" s="4"/>
      <c r="Q42" s="56"/>
      <c r="R42" s="69"/>
      <c r="S42" s="110" t="str">
        <f>IF(N16="X",O29,"$0.00")</f>
        <v>$0.00</v>
      </c>
      <c r="T42" s="109" t="str">
        <f>IF(N18="X",O29,"$0.00")</f>
        <v>$0.00</v>
      </c>
    </row>
    <row r="43" spans="2:20" s="3" customFormat="1" ht="12.75" customHeight="1" x14ac:dyDescent="0.2">
      <c r="B43" s="172"/>
      <c r="C43" s="173"/>
      <c r="D43" s="173"/>
      <c r="E43" s="173"/>
      <c r="F43" s="173"/>
      <c r="G43" s="173"/>
      <c r="H43" s="174"/>
      <c r="I43" s="175"/>
      <c r="J43" s="165" t="s">
        <v>44</v>
      </c>
      <c r="K43" s="165"/>
      <c r="L43" s="166" t="str">
        <f t="shared" si="1"/>
        <v>$0.00</v>
      </c>
      <c r="M43" s="167"/>
      <c r="O43" s="4"/>
      <c r="Q43" s="56"/>
      <c r="R43" s="59"/>
      <c r="S43" s="59"/>
      <c r="T43" s="109" t="str">
        <f>O30</f>
        <v>$0.00</v>
      </c>
    </row>
    <row r="44" spans="2:20" s="3" customFormat="1" x14ac:dyDescent="0.2">
      <c r="B44" s="104" t="s">
        <v>60</v>
      </c>
      <c r="C44" s="38"/>
      <c r="D44" s="201"/>
      <c r="E44" s="201"/>
      <c r="F44" s="94"/>
      <c r="G44" s="94"/>
      <c r="H44" s="94"/>
      <c r="I44" s="95"/>
      <c r="J44" s="191" t="s">
        <v>45</v>
      </c>
      <c r="K44" s="165"/>
      <c r="L44" s="166" t="str">
        <f t="shared" si="1"/>
        <v>$0.00</v>
      </c>
      <c r="M44" s="167"/>
      <c r="O44" s="4"/>
      <c r="Q44" s="56"/>
      <c r="R44" s="69"/>
      <c r="S44" s="59"/>
      <c r="T44" s="58" t="str">
        <f>L44</f>
        <v>$0.00</v>
      </c>
    </row>
    <row r="45" spans="2:20" s="3" customFormat="1" ht="13.5" customHeight="1" thickBot="1" x14ac:dyDescent="0.4">
      <c r="B45" s="89"/>
      <c r="C45" s="90"/>
      <c r="D45" s="202"/>
      <c r="E45" s="202"/>
      <c r="F45" s="97"/>
      <c r="G45" s="97"/>
      <c r="H45" s="98"/>
      <c r="I45" s="99"/>
      <c r="J45" s="185" t="s">
        <v>46</v>
      </c>
      <c r="K45" s="186"/>
      <c r="L45" s="166" t="str">
        <f t="shared" si="1"/>
        <v>$0.00</v>
      </c>
      <c r="M45" s="167"/>
      <c r="O45" s="4"/>
      <c r="Q45" s="62"/>
      <c r="R45" s="72"/>
      <c r="S45" s="63" t="str">
        <f>L45</f>
        <v>$0.00</v>
      </c>
      <c r="T45" s="64"/>
    </row>
    <row r="46" spans="2:20" s="3" customFormat="1" ht="16.5" customHeight="1" thickBot="1" x14ac:dyDescent="0.4">
      <c r="B46" s="91"/>
      <c r="C46" s="92"/>
      <c r="D46" s="203"/>
      <c r="E46" s="203"/>
      <c r="F46" s="101"/>
      <c r="G46" s="101"/>
      <c r="H46" s="102"/>
      <c r="I46" s="103"/>
      <c r="J46" s="187" t="s">
        <v>47</v>
      </c>
      <c r="K46" s="188"/>
      <c r="L46" s="189">
        <f>SUM(L34:M45)</f>
        <v>0</v>
      </c>
      <c r="M46" s="190"/>
      <c r="O46" s="4"/>
      <c r="Q46" s="65">
        <f>SUM(Q34:Q45)</f>
        <v>0</v>
      </c>
      <c r="R46" s="73">
        <f t="shared" ref="R46:T46" si="2">SUM(R34:R45)</f>
        <v>0</v>
      </c>
      <c r="S46" s="66">
        <f t="shared" si="2"/>
        <v>0</v>
      </c>
      <c r="T46" s="67">
        <f t="shared" si="2"/>
        <v>0</v>
      </c>
    </row>
    <row r="47" spans="2:20" s="3" customFormat="1" ht="13.5" thickBot="1" x14ac:dyDescent="0.25">
      <c r="B47" s="2"/>
      <c r="C47" s="2"/>
      <c r="D47" s="2"/>
      <c r="E47" s="39"/>
      <c r="F47" s="39"/>
      <c r="G47" s="39"/>
      <c r="H47" s="39"/>
      <c r="I47" s="40"/>
      <c r="J47" s="41"/>
      <c r="K47" s="42"/>
      <c r="L47" s="42"/>
      <c r="M47" s="42"/>
      <c r="O47" s="4"/>
      <c r="Q47" s="179">
        <f>SUM(Q46:T46)</f>
        <v>0</v>
      </c>
      <c r="R47" s="180"/>
      <c r="S47" s="181"/>
      <c r="T47" s="182"/>
    </row>
    <row r="48" spans="2:20" s="3" customFormat="1" x14ac:dyDescent="0.2">
      <c r="B48" s="196" t="s">
        <v>48</v>
      </c>
      <c r="C48" s="196"/>
      <c r="D48" s="196"/>
      <c r="E48" s="39"/>
      <c r="F48" s="39" t="s">
        <v>49</v>
      </c>
      <c r="G48" s="39"/>
      <c r="H48" s="44"/>
      <c r="I48" s="81"/>
      <c r="J48" s="81"/>
      <c r="K48" s="197" t="s">
        <v>50</v>
      </c>
      <c r="L48" s="197"/>
      <c r="M48" s="197"/>
      <c r="O48" s="4"/>
    </row>
    <row r="49" spans="2:15" s="3" customFormat="1" ht="13.5" thickBot="1" x14ac:dyDescent="0.25">
      <c r="B49" s="2"/>
      <c r="C49" s="2"/>
      <c r="D49" s="2"/>
      <c r="E49" s="39"/>
      <c r="F49" s="39"/>
      <c r="G49" s="39"/>
      <c r="H49" s="39"/>
      <c r="I49" s="82"/>
      <c r="J49" s="82"/>
      <c r="K49" s="82"/>
      <c r="L49" s="82"/>
      <c r="M49" s="81" t="s">
        <v>59</v>
      </c>
      <c r="O49" s="4"/>
    </row>
    <row r="50" spans="2:15" s="3" customFormat="1" x14ac:dyDescent="0.2">
      <c r="B50" s="2"/>
      <c r="C50" s="2"/>
      <c r="D50" s="2"/>
      <c r="E50" s="39"/>
      <c r="F50" s="39"/>
      <c r="G50" s="39"/>
      <c r="H50" s="39"/>
      <c r="I50" s="39"/>
      <c r="J50" s="86" t="s">
        <v>57</v>
      </c>
      <c r="K50" s="87" t="s">
        <v>58</v>
      </c>
      <c r="L50" s="87" t="s">
        <v>55</v>
      </c>
      <c r="M50" s="88" t="s">
        <v>56</v>
      </c>
      <c r="O50" s="4"/>
    </row>
    <row r="51" spans="2:15" s="3" customFormat="1" ht="13.5" thickBot="1" x14ac:dyDescent="0.25">
      <c r="J51" s="83">
        <f>Q46</f>
        <v>0</v>
      </c>
      <c r="K51" s="84">
        <f>R46</f>
        <v>0</v>
      </c>
      <c r="L51" s="84">
        <f>S46</f>
        <v>0</v>
      </c>
      <c r="M51" s="85">
        <f>T46</f>
        <v>0</v>
      </c>
      <c r="O51" s="4"/>
    </row>
    <row r="52" spans="2:15" s="3" customFormat="1" x14ac:dyDescent="0.2">
      <c r="O52" s="4"/>
    </row>
    <row r="53" spans="2:15" s="3" customFormat="1" x14ac:dyDescent="0.2">
      <c r="O53" s="4"/>
    </row>
    <row r="54" spans="2:15" s="3" customFormat="1" x14ac:dyDescent="0.2">
      <c r="B54" s="2"/>
      <c r="C54" s="2"/>
      <c r="D54" s="2"/>
      <c r="E54" s="39"/>
      <c r="F54" s="39"/>
      <c r="G54" s="39"/>
      <c r="H54" s="39"/>
      <c r="I54" s="39"/>
      <c r="J54" s="39"/>
      <c r="K54" s="2"/>
      <c r="L54" s="2"/>
      <c r="M54" s="43"/>
      <c r="O54" s="4"/>
    </row>
  </sheetData>
  <sheetProtection sheet="1" objects="1" scenarios="1" selectLockedCells="1"/>
  <mergeCells count="64">
    <mergeCell ref="L42:M42"/>
    <mergeCell ref="J43:K43"/>
    <mergeCell ref="J45:K45"/>
    <mergeCell ref="L45:M45"/>
    <mergeCell ref="J46:K46"/>
    <mergeCell ref="L46:M46"/>
    <mergeCell ref="B48:D48"/>
    <mergeCell ref="K48:M48"/>
    <mergeCell ref="B39:I39"/>
    <mergeCell ref="J39:K39"/>
    <mergeCell ref="L39:M39"/>
    <mergeCell ref="B40:I41"/>
    <mergeCell ref="J40:K40"/>
    <mergeCell ref="L40:M40"/>
    <mergeCell ref="J41:K41"/>
    <mergeCell ref="L41:M41"/>
    <mergeCell ref="D44:E46"/>
    <mergeCell ref="L43:M43"/>
    <mergeCell ref="J44:K44"/>
    <mergeCell ref="L44:M44"/>
    <mergeCell ref="B42:I43"/>
    <mergeCell ref="J42:K42"/>
    <mergeCell ref="B35:I35"/>
    <mergeCell ref="J35:K35"/>
    <mergeCell ref="L35:M35"/>
    <mergeCell ref="B36:I38"/>
    <mergeCell ref="J36:K36"/>
    <mergeCell ref="L36:M36"/>
    <mergeCell ref="J37:K37"/>
    <mergeCell ref="L37:M37"/>
    <mergeCell ref="J38:K38"/>
    <mergeCell ref="L38:M38"/>
    <mergeCell ref="B32:D32"/>
    <mergeCell ref="B33:I34"/>
    <mergeCell ref="J33:K33"/>
    <mergeCell ref="L33:M33"/>
    <mergeCell ref="J34:K34"/>
    <mergeCell ref="L34:M34"/>
    <mergeCell ref="B26:D26"/>
    <mergeCell ref="B27:D27"/>
    <mergeCell ref="B28:D28"/>
    <mergeCell ref="B29:D29"/>
    <mergeCell ref="B30:D30"/>
    <mergeCell ref="B10:D11"/>
    <mergeCell ref="E10:M10"/>
    <mergeCell ref="B20:D20"/>
    <mergeCell ref="B21:D21"/>
    <mergeCell ref="B22:B23"/>
    <mergeCell ref="L1:M1"/>
    <mergeCell ref="Q32:T32"/>
    <mergeCell ref="Q47:T47"/>
    <mergeCell ref="B1:D4"/>
    <mergeCell ref="E1:I1"/>
    <mergeCell ref="E2:I2"/>
    <mergeCell ref="E3:I3"/>
    <mergeCell ref="L5:M6"/>
    <mergeCell ref="B6:G6"/>
    <mergeCell ref="B7:D7"/>
    <mergeCell ref="E7:K7"/>
    <mergeCell ref="L7:M8"/>
    <mergeCell ref="B8:D8"/>
    <mergeCell ref="E8:K8"/>
    <mergeCell ref="B31:D31"/>
    <mergeCell ref="B9:M9"/>
  </mergeCells>
  <pageMargins left="0.7" right="0.7" top="0.75" bottom="0.75" header="0.3" footer="0.3"/>
  <pageSetup scale="92" orientation="portrait" r:id="rId1"/>
  <colBreaks count="1" manualBreakCount="1">
    <brk id="1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T54"/>
  <sheetViews>
    <sheetView zoomScaleNormal="100" workbookViewId="0">
      <selection activeCell="V25" sqref="V25"/>
    </sheetView>
  </sheetViews>
  <sheetFormatPr defaultColWidth="9.140625" defaultRowHeight="12.75" x14ac:dyDescent="0.2"/>
  <cols>
    <col min="1" max="1" width="9.140625" style="5"/>
    <col min="2" max="2" width="11.7109375" style="5" customWidth="1"/>
    <col min="3" max="3" width="5" style="5" customWidth="1"/>
    <col min="4" max="4" width="11.42578125" style="5" customWidth="1"/>
    <col min="5" max="10" width="7.7109375" style="45" customWidth="1"/>
    <col min="11" max="12" width="7.7109375" style="5" customWidth="1"/>
    <col min="13" max="13" width="7.7109375" style="4" customWidth="1"/>
    <col min="14" max="14" width="2.7109375" style="3" customWidth="1"/>
    <col min="15" max="15" width="9.140625" style="4" hidden="1" customWidth="1"/>
    <col min="16" max="16" width="9.140625" style="5" hidden="1" customWidth="1"/>
    <col min="17" max="17" width="17" style="5" bestFit="1" customWidth="1"/>
    <col min="18" max="16384" width="9.140625" style="5"/>
  </cols>
  <sheetData>
    <row r="1" spans="2:16" ht="12.75" customHeight="1" x14ac:dyDescent="0.2">
      <c r="B1" s="141" t="s">
        <v>0</v>
      </c>
      <c r="C1" s="141"/>
      <c r="D1" s="141"/>
      <c r="E1" s="142" t="s">
        <v>1</v>
      </c>
      <c r="F1" s="142"/>
      <c r="G1" s="142"/>
      <c r="H1" s="142"/>
      <c r="I1" s="143"/>
      <c r="J1" s="1"/>
      <c r="K1" s="2"/>
      <c r="L1" s="144" t="s">
        <v>2</v>
      </c>
      <c r="M1" s="144"/>
    </row>
    <row r="2" spans="2:16" x14ac:dyDescent="0.2">
      <c r="B2" s="141"/>
      <c r="C2" s="141"/>
      <c r="D2" s="141"/>
      <c r="E2" s="142" t="s">
        <v>3</v>
      </c>
      <c r="F2" s="142"/>
      <c r="G2" s="142"/>
      <c r="H2" s="142"/>
      <c r="I2" s="143"/>
      <c r="J2" s="1"/>
      <c r="K2" s="2"/>
      <c r="L2" s="78"/>
      <c r="M2" s="78"/>
    </row>
    <row r="3" spans="2:16" x14ac:dyDescent="0.2">
      <c r="B3" s="141"/>
      <c r="C3" s="141"/>
      <c r="D3" s="141"/>
      <c r="E3" s="142" t="s">
        <v>4</v>
      </c>
      <c r="F3" s="142"/>
      <c r="G3" s="142"/>
      <c r="H3" s="142"/>
      <c r="I3" s="143"/>
      <c r="J3" s="1"/>
      <c r="K3" s="2"/>
      <c r="L3" s="78"/>
      <c r="M3" s="78"/>
    </row>
    <row r="4" spans="2:16" x14ac:dyDescent="0.2">
      <c r="B4" s="141"/>
      <c r="C4" s="141"/>
      <c r="D4" s="141"/>
      <c r="E4" s="79"/>
      <c r="F4" s="79"/>
      <c r="G4" s="79"/>
      <c r="H4" s="79"/>
      <c r="I4" s="1"/>
      <c r="J4" s="1"/>
      <c r="K4" s="2"/>
      <c r="L4" s="78"/>
      <c r="M4" s="78"/>
    </row>
    <row r="5" spans="2:16" ht="15.75" customHeight="1" x14ac:dyDescent="0.2">
      <c r="B5" s="6"/>
      <c r="C5" s="6"/>
      <c r="D5" s="6"/>
      <c r="E5" s="6"/>
      <c r="F5" s="6"/>
      <c r="G5" s="6"/>
      <c r="H5" s="6"/>
      <c r="I5" s="7"/>
      <c r="J5" s="7"/>
      <c r="K5" s="2"/>
      <c r="L5" s="119" t="s">
        <v>5</v>
      </c>
      <c r="M5" s="120"/>
    </row>
    <row r="6" spans="2:16" ht="15.75" customHeight="1" thickBot="1" x14ac:dyDescent="0.25">
      <c r="B6" s="123"/>
      <c r="C6" s="123"/>
      <c r="D6" s="123"/>
      <c r="E6" s="124"/>
      <c r="F6" s="124"/>
      <c r="G6" s="124"/>
      <c r="H6" s="8"/>
      <c r="I6" s="7"/>
      <c r="J6" s="7"/>
      <c r="K6" s="2"/>
      <c r="L6" s="121"/>
      <c r="M6" s="122"/>
    </row>
    <row r="7" spans="2:16" ht="16.5" customHeight="1" x14ac:dyDescent="0.2">
      <c r="B7" s="125" t="s">
        <v>6</v>
      </c>
      <c r="C7" s="126"/>
      <c r="D7" s="127"/>
      <c r="E7" s="128" t="s">
        <v>7</v>
      </c>
      <c r="F7" s="129"/>
      <c r="G7" s="129"/>
      <c r="H7" s="129"/>
      <c r="I7" s="130"/>
      <c r="J7" s="130"/>
      <c r="K7" s="131"/>
      <c r="L7" s="132">
        <v>44531</v>
      </c>
      <c r="M7" s="133"/>
    </row>
    <row r="8" spans="2:16" ht="16.5" customHeight="1" x14ac:dyDescent="0.2">
      <c r="B8" s="136" t="s">
        <v>8</v>
      </c>
      <c r="C8" s="136"/>
      <c r="D8" s="136"/>
      <c r="E8" s="137" t="s">
        <v>52</v>
      </c>
      <c r="F8" s="138"/>
      <c r="G8" s="138"/>
      <c r="H8" s="138"/>
      <c r="I8" s="139"/>
      <c r="J8" s="139"/>
      <c r="K8" s="140"/>
      <c r="L8" s="134"/>
      <c r="M8" s="135"/>
    </row>
    <row r="9" spans="2:16" x14ac:dyDescent="0.2">
      <c r="B9" s="116"/>
      <c r="C9" s="117"/>
      <c r="D9" s="117"/>
      <c r="E9" s="117"/>
      <c r="F9" s="117"/>
      <c r="G9" s="117"/>
      <c r="H9" s="117"/>
      <c r="I9" s="117"/>
      <c r="J9" s="117"/>
      <c r="K9" s="117"/>
      <c r="L9" s="117"/>
      <c r="M9" s="118"/>
    </row>
    <row r="10" spans="2:16" s="11" customFormat="1" ht="15.75" x14ac:dyDescent="0.25">
      <c r="B10" s="145" t="s">
        <v>10</v>
      </c>
      <c r="C10" s="145"/>
      <c r="D10" s="145"/>
      <c r="E10" s="147" t="s">
        <v>11</v>
      </c>
      <c r="F10" s="148"/>
      <c r="G10" s="148"/>
      <c r="H10" s="148"/>
      <c r="I10" s="148"/>
      <c r="J10" s="148"/>
      <c r="K10" s="117"/>
      <c r="L10" s="117"/>
      <c r="M10" s="117"/>
      <c r="N10" s="9"/>
      <c r="O10" s="10"/>
    </row>
    <row r="11" spans="2:16" s="15" customFormat="1" ht="13.5" thickBot="1" x14ac:dyDescent="0.25">
      <c r="B11" s="146"/>
      <c r="C11" s="146"/>
      <c r="D11" s="146"/>
      <c r="E11" s="12" t="s">
        <v>12</v>
      </c>
      <c r="F11" s="12" t="s">
        <v>13</v>
      </c>
      <c r="G11" s="13" t="s">
        <v>14</v>
      </c>
      <c r="H11" s="12" t="s">
        <v>15</v>
      </c>
      <c r="I11" s="13" t="s">
        <v>16</v>
      </c>
      <c r="J11" s="12" t="s">
        <v>17</v>
      </c>
      <c r="K11" s="13" t="s">
        <v>18</v>
      </c>
      <c r="L11" s="13" t="s">
        <v>19</v>
      </c>
      <c r="M11" s="13" t="s">
        <v>20</v>
      </c>
      <c r="N11" s="14"/>
      <c r="O11" s="14"/>
    </row>
    <row r="12" spans="2:16" x14ac:dyDescent="0.2">
      <c r="B12" s="16" t="s">
        <v>21</v>
      </c>
      <c r="C12" s="17" t="s">
        <v>22</v>
      </c>
      <c r="D12" s="17"/>
      <c r="E12" s="18">
        <v>11</v>
      </c>
      <c r="F12" s="19">
        <v>13</v>
      </c>
      <c r="G12" s="19">
        <v>13</v>
      </c>
      <c r="H12" s="19">
        <v>15</v>
      </c>
      <c r="I12" s="19">
        <v>16</v>
      </c>
      <c r="J12" s="19">
        <v>17</v>
      </c>
      <c r="K12" s="19">
        <v>18</v>
      </c>
      <c r="L12" s="19">
        <v>20</v>
      </c>
      <c r="M12" s="19">
        <v>21</v>
      </c>
      <c r="N12" s="20"/>
      <c r="O12" s="3" t="str">
        <f>IF(OR(N12="",$D$44=""),"$0.00",IF($D$44=0,E12,IF($D$44=1,F12,IF($D$44=2,G12,IF($D$44=3,H12,P12)))))</f>
        <v>$0.00</v>
      </c>
      <c r="P12" s="5" t="b">
        <f>IF($D$44=4,I12,IF($D$44=5,J12,IF($D$44=6,K12,IF($D$44=7,L12,IF($D$44=8,M12)))))</f>
        <v>0</v>
      </c>
    </row>
    <row r="13" spans="2:16" x14ac:dyDescent="0.2">
      <c r="B13" s="21"/>
      <c r="C13" s="23" t="s">
        <v>23</v>
      </c>
      <c r="D13" s="23"/>
      <c r="E13" s="24"/>
      <c r="F13" s="25"/>
      <c r="G13" s="25"/>
      <c r="H13" s="25"/>
      <c r="I13" s="25"/>
      <c r="J13" s="25"/>
      <c r="K13" s="25"/>
      <c r="L13" s="25"/>
      <c r="M13" s="26"/>
      <c r="N13" s="27"/>
      <c r="O13" s="3"/>
    </row>
    <row r="14" spans="2:16" x14ac:dyDescent="0.2">
      <c r="B14" s="21"/>
      <c r="C14" s="23" t="s">
        <v>24</v>
      </c>
      <c r="D14" s="23"/>
      <c r="E14" s="28">
        <v>16</v>
      </c>
      <c r="F14" s="29">
        <v>18</v>
      </c>
      <c r="G14" s="29">
        <v>20</v>
      </c>
      <c r="H14" s="29">
        <v>22</v>
      </c>
      <c r="I14" s="29">
        <v>25</v>
      </c>
      <c r="J14" s="29">
        <v>27</v>
      </c>
      <c r="K14" s="29">
        <v>29</v>
      </c>
      <c r="L14" s="29">
        <v>31</v>
      </c>
      <c r="M14" s="29">
        <v>33</v>
      </c>
      <c r="N14" s="20"/>
      <c r="O14" s="3" t="str">
        <f>IF(OR(N14="",$D$44=""),"$0.00",IF($D$44=0,E14,IF($D$44=1,F14,IF($D$44=2,G14,IF($D$44=3,H14,P14)))))</f>
        <v>$0.00</v>
      </c>
      <c r="P14" s="5" t="str">
        <f>IF($D$44=4,I14,IF($D$44=5,J14,IF($D$44=6,K14,IF($D$44=7,L14,IF($D$44=8,M14,IF($D$44="",""))))))</f>
        <v/>
      </c>
    </row>
    <row r="15" spans="2:16" ht="13.5" thickBot="1" x14ac:dyDescent="0.25">
      <c r="B15" s="21"/>
      <c r="C15" s="30" t="s">
        <v>25</v>
      </c>
      <c r="D15" s="30"/>
      <c r="E15" s="24"/>
      <c r="F15" s="25"/>
      <c r="G15" s="25"/>
      <c r="H15" s="25"/>
      <c r="I15" s="25"/>
      <c r="J15" s="25"/>
      <c r="K15" s="25"/>
      <c r="L15" s="25"/>
      <c r="M15" s="25"/>
      <c r="N15" s="27"/>
      <c r="O15" s="3"/>
    </row>
    <row r="16" spans="2:16" x14ac:dyDescent="0.2">
      <c r="B16" s="16" t="s">
        <v>26</v>
      </c>
      <c r="C16" s="17" t="s">
        <v>22</v>
      </c>
      <c r="D16" s="17"/>
      <c r="E16" s="18">
        <v>2</v>
      </c>
      <c r="F16" s="19">
        <v>2</v>
      </c>
      <c r="G16" s="19">
        <v>4</v>
      </c>
      <c r="H16" s="19">
        <v>4</v>
      </c>
      <c r="I16" s="19">
        <v>6</v>
      </c>
      <c r="J16" s="19">
        <v>6</v>
      </c>
      <c r="K16" s="19">
        <v>7</v>
      </c>
      <c r="L16" s="19">
        <v>8</v>
      </c>
      <c r="M16" s="19">
        <v>8</v>
      </c>
      <c r="N16" s="20"/>
      <c r="O16" s="3" t="str">
        <f>IF(OR(N16="",$D$44=""),"$0.00",IF($D$44=0,E16,IF($D$44=1,F16,IF($D$44=2,G16,IF($D$44=3,H16,P16)))))</f>
        <v>$0.00</v>
      </c>
      <c r="P16" s="5" t="str">
        <f>IF($D$44=4,I16,IF($D$44=5,J16,IF($D$44=6,K16,IF($D$44=7,L16,IF($D$44=8,M16,IF($D$44="",""))))))</f>
        <v/>
      </c>
    </row>
    <row r="17" spans="2:20" x14ac:dyDescent="0.2">
      <c r="B17" s="21"/>
      <c r="C17" s="23" t="s">
        <v>23</v>
      </c>
      <c r="D17" s="23"/>
      <c r="E17" s="24"/>
      <c r="F17" s="25"/>
      <c r="G17" s="25"/>
      <c r="H17" s="25"/>
      <c r="I17" s="25"/>
      <c r="J17" s="25"/>
      <c r="K17" s="25"/>
      <c r="L17" s="25"/>
      <c r="M17" s="25"/>
      <c r="N17" s="27"/>
      <c r="O17" s="3"/>
    </row>
    <row r="18" spans="2:20" x14ac:dyDescent="0.2">
      <c r="B18" s="21"/>
      <c r="C18" s="23" t="s">
        <v>24</v>
      </c>
      <c r="D18" s="23"/>
      <c r="E18" s="28">
        <v>5</v>
      </c>
      <c r="F18" s="29">
        <v>6</v>
      </c>
      <c r="G18" s="29">
        <v>9</v>
      </c>
      <c r="H18" s="29">
        <v>11</v>
      </c>
      <c r="I18" s="29">
        <v>14</v>
      </c>
      <c r="J18" s="29">
        <v>17</v>
      </c>
      <c r="K18" s="29">
        <v>18</v>
      </c>
      <c r="L18" s="29">
        <v>19</v>
      </c>
      <c r="M18" s="29">
        <v>20</v>
      </c>
      <c r="N18" s="20"/>
      <c r="O18" s="3" t="str">
        <f>IF(OR(N18="",$D$44=""),"$0.00",IF($D$44=0,E18,IF($D$44=1,F18,IF($D$44=2,G18,IF($D$44=3,H18,P18)))))</f>
        <v>$0.00</v>
      </c>
      <c r="P18" s="5" t="b">
        <f>IF($D$44=4,I18,IF($D$44=5,J18,IF($D$44=6,K18,IF($D$44=7,L18,IF($D$44=8,M18)))))</f>
        <v>0</v>
      </c>
    </row>
    <row r="19" spans="2:20" ht="13.5" thickBot="1" x14ac:dyDescent="0.25">
      <c r="B19" s="21"/>
      <c r="C19" s="30" t="s">
        <v>25</v>
      </c>
      <c r="D19" s="30"/>
      <c r="E19" s="24"/>
      <c r="F19" s="25"/>
      <c r="G19" s="25"/>
      <c r="H19" s="25"/>
      <c r="I19" s="25"/>
      <c r="J19" s="25"/>
      <c r="K19" s="25"/>
      <c r="L19" s="25"/>
      <c r="M19" s="25"/>
      <c r="N19" s="27"/>
      <c r="O19" s="3"/>
    </row>
    <row r="20" spans="2:20" ht="13.5" thickBot="1" x14ac:dyDescent="0.25">
      <c r="B20" s="149" t="s">
        <v>27</v>
      </c>
      <c r="C20" s="150"/>
      <c r="D20" s="151"/>
      <c r="E20" s="31">
        <v>28</v>
      </c>
      <c r="F20" s="32">
        <v>33</v>
      </c>
      <c r="G20" s="33">
        <v>46</v>
      </c>
      <c r="H20" s="32">
        <v>59</v>
      </c>
      <c r="I20" s="32">
        <v>72</v>
      </c>
      <c r="J20" s="32">
        <v>84</v>
      </c>
      <c r="K20" s="32">
        <v>91</v>
      </c>
      <c r="L20" s="32">
        <v>98</v>
      </c>
      <c r="M20" s="32">
        <v>104</v>
      </c>
      <c r="N20" s="20"/>
      <c r="O20" s="3" t="str">
        <f>IF(OR(N20="",$D$44=""),"$0.00",IF($D$44=0,E20,IF($D$44=1,F20,IF($D$44=2,G20,IF($D$44=3,H20,P20)))))</f>
        <v>$0.00</v>
      </c>
      <c r="P20" s="5" t="b">
        <f>IF($D$44=4,I20,IF($D$44=5,J20,IF($D$44=6,K20,IF($D$44=7,L20,IF($D$44=8,M20)))))</f>
        <v>0</v>
      </c>
    </row>
    <row r="21" spans="2:20" ht="13.5" thickBot="1" x14ac:dyDescent="0.25">
      <c r="B21" s="149" t="s">
        <v>28</v>
      </c>
      <c r="C21" s="150"/>
      <c r="D21" s="151"/>
      <c r="E21" s="31">
        <v>13</v>
      </c>
      <c r="F21" s="32">
        <v>16</v>
      </c>
      <c r="G21" s="33">
        <v>35</v>
      </c>
      <c r="H21" s="32">
        <v>55</v>
      </c>
      <c r="I21" s="32">
        <v>74</v>
      </c>
      <c r="J21" s="32">
        <v>94</v>
      </c>
      <c r="K21" s="32">
        <v>101</v>
      </c>
      <c r="L21" s="32">
        <v>108</v>
      </c>
      <c r="M21" s="32">
        <v>115</v>
      </c>
      <c r="N21" s="20"/>
      <c r="O21" s="3" t="str">
        <f>IF(OR(N21="",$D$44=""),"$0.00",IF($D$44=0,E21,IF($D$44=1,F21,IF($D$44=2,G21,IF($D$44=3,H21,P21)))))</f>
        <v>$0.00</v>
      </c>
      <c r="P21" s="5" t="b">
        <f>IF($D$44=4,I21,IF($D$44=5,J21,IF($D$44=6,K21,IF($D$44=7,L21,IF($D$44=8,M21)))))</f>
        <v>0</v>
      </c>
    </row>
    <row r="22" spans="2:20" x14ac:dyDescent="0.2">
      <c r="B22" s="183" t="s">
        <v>29</v>
      </c>
      <c r="C22" s="17" t="s">
        <v>22</v>
      </c>
      <c r="D22" s="17"/>
      <c r="E22" s="34">
        <v>5</v>
      </c>
      <c r="F22" s="19">
        <v>6</v>
      </c>
      <c r="G22" s="19">
        <v>8</v>
      </c>
      <c r="H22" s="19">
        <v>11</v>
      </c>
      <c r="I22" s="19">
        <v>14</v>
      </c>
      <c r="J22" s="19">
        <v>17</v>
      </c>
      <c r="K22" s="19">
        <v>18</v>
      </c>
      <c r="L22" s="19">
        <v>20</v>
      </c>
      <c r="M22" s="19">
        <v>21</v>
      </c>
      <c r="N22" s="20"/>
      <c r="O22" s="3" t="str">
        <f>IF(OR(N22="",$D$44=""), "$0.00",IF($D$44=0,E22,IF($D$44=1,F22,IF($D$44=2,G22,IF($D$44=3,H22,P22)))))</f>
        <v>$0.00</v>
      </c>
      <c r="P22" s="5" t="b">
        <f>IF($D$44=4,I22,IF($D$44=5,J22,IF($D$44=6,K22,IF($D$44=7,L22,IF($D$44=8,M22)))))</f>
        <v>0</v>
      </c>
    </row>
    <row r="23" spans="2:20" x14ac:dyDescent="0.2">
      <c r="B23" s="184"/>
      <c r="C23" s="23" t="s">
        <v>23</v>
      </c>
      <c r="D23" s="23"/>
      <c r="E23" s="24"/>
      <c r="F23" s="25"/>
      <c r="G23" s="25"/>
      <c r="H23" s="25"/>
      <c r="I23" s="25"/>
      <c r="J23" s="25"/>
      <c r="K23" s="25"/>
      <c r="L23" s="25"/>
      <c r="M23" s="25"/>
      <c r="N23" s="27"/>
      <c r="O23" s="3"/>
    </row>
    <row r="24" spans="2:20" x14ac:dyDescent="0.2">
      <c r="B24" s="21"/>
      <c r="C24" s="23" t="s">
        <v>24</v>
      </c>
      <c r="D24" s="23"/>
      <c r="E24" s="28">
        <v>14</v>
      </c>
      <c r="F24" s="29">
        <v>17</v>
      </c>
      <c r="G24" s="29">
        <v>21</v>
      </c>
      <c r="H24" s="29">
        <v>26</v>
      </c>
      <c r="I24" s="29">
        <v>30</v>
      </c>
      <c r="J24" s="29">
        <v>35</v>
      </c>
      <c r="K24" s="29">
        <v>38</v>
      </c>
      <c r="L24" s="29">
        <v>40</v>
      </c>
      <c r="M24" s="29">
        <v>43</v>
      </c>
      <c r="N24" s="20"/>
      <c r="O24" s="3" t="str">
        <f>IF(OR(N24="",$D$44=""), "$0.00",IF($D$44=0,E24,IF($D$44=1,F24,IF($D$44=2,G24,IF($D$44=3,H24,P24)))))</f>
        <v>$0.00</v>
      </c>
      <c r="P24" s="5" t="b">
        <f>IF($D$44=4,I24,IF($D$44=5,J24,IF($D$44=6,K24,IF($D$44=7,L24,IF($D$44=8,M24)))))</f>
        <v>0</v>
      </c>
    </row>
    <row r="25" spans="2:20" ht="13.5" thickBot="1" x14ac:dyDescent="0.25">
      <c r="B25" s="21"/>
      <c r="C25" s="30" t="s">
        <v>25</v>
      </c>
      <c r="D25" s="30"/>
      <c r="E25" s="24"/>
      <c r="F25" s="25"/>
      <c r="G25" s="25"/>
      <c r="H25" s="25"/>
      <c r="I25" s="25"/>
      <c r="J25" s="25"/>
      <c r="K25" s="25"/>
      <c r="L25" s="25"/>
      <c r="M25" s="25"/>
      <c r="N25" s="27"/>
      <c r="O25" s="3"/>
    </row>
    <row r="26" spans="2:20" ht="13.5" thickBot="1" x14ac:dyDescent="0.25">
      <c r="B26" s="152" t="s">
        <v>30</v>
      </c>
      <c r="C26" s="152"/>
      <c r="D26" s="152"/>
      <c r="E26" s="31">
        <v>22</v>
      </c>
      <c r="F26" s="35">
        <v>24</v>
      </c>
      <c r="G26" s="35">
        <v>33</v>
      </c>
      <c r="H26" s="35">
        <v>42</v>
      </c>
      <c r="I26" s="35">
        <v>50</v>
      </c>
      <c r="J26" s="35">
        <v>59</v>
      </c>
      <c r="K26" s="35">
        <v>64</v>
      </c>
      <c r="L26" s="35">
        <v>70</v>
      </c>
      <c r="M26" s="35">
        <v>79</v>
      </c>
      <c r="N26" s="20"/>
      <c r="O26" s="3" t="str">
        <f>IF(OR(N26="",$D$44=""), "$0.00",IF($D$44=0,E26,IF($D$44=1,F26,IF($D$44=2,G26,IF($D$44=3,H26,P26)))))</f>
        <v>$0.00</v>
      </c>
      <c r="P26" s="5" t="b">
        <f t="shared" ref="P26:P32" si="0">IF($D$44=4,I26,IF($D$44=5,J26,IF($D$44=6,K26,IF($D$44=7,L26,IF($D$44=8,M26)))))</f>
        <v>0</v>
      </c>
    </row>
    <row r="27" spans="2:20" ht="13.5" thickBot="1" x14ac:dyDescent="0.25">
      <c r="B27" s="153" t="s">
        <v>31</v>
      </c>
      <c r="C27" s="154"/>
      <c r="D27" s="155"/>
      <c r="E27" s="31">
        <v>24</v>
      </c>
      <c r="F27" s="35">
        <v>26</v>
      </c>
      <c r="G27" s="35">
        <v>39</v>
      </c>
      <c r="H27" s="35">
        <v>53</v>
      </c>
      <c r="I27" s="35">
        <v>66</v>
      </c>
      <c r="J27" s="35">
        <v>80</v>
      </c>
      <c r="K27" s="35">
        <v>89</v>
      </c>
      <c r="L27" s="35">
        <v>98</v>
      </c>
      <c r="M27" s="35">
        <v>107</v>
      </c>
      <c r="N27" s="20"/>
      <c r="O27" s="3" t="str">
        <f>IF(OR(N27="",$D$44=""), "$0.00",IF($D$44=0,E27,IF($D$44=1,F27,IF($D$44=2,G27,IF($D$44=3,H27,P27)))))</f>
        <v>$0.00</v>
      </c>
      <c r="P27" s="5" t="b">
        <f t="shared" si="0"/>
        <v>0</v>
      </c>
    </row>
    <row r="28" spans="2:20" ht="13.5" thickBot="1" x14ac:dyDescent="0.25">
      <c r="B28" s="156" t="s">
        <v>32</v>
      </c>
      <c r="C28" s="156"/>
      <c r="D28" s="156"/>
      <c r="E28" s="107"/>
      <c r="F28" s="108"/>
      <c r="G28" s="108"/>
      <c r="H28" s="108"/>
      <c r="I28" s="108"/>
      <c r="J28" s="108"/>
      <c r="K28" s="108"/>
      <c r="L28" s="108"/>
      <c r="M28" s="108"/>
      <c r="N28" s="36"/>
      <c r="O28" s="3" t="str">
        <f>IF(OR(N28="",$D$44=""), "$0.00",IF($D$44=0,E28,IF($D$44=1,F28,IF($D$44=2,G28,IF($D$44=3,H28,P28)))))</f>
        <v>$0.00</v>
      </c>
      <c r="P28" s="5" t="b">
        <f t="shared" si="0"/>
        <v>0</v>
      </c>
    </row>
    <row r="29" spans="2:20" ht="13.5" thickBot="1" x14ac:dyDescent="0.25">
      <c r="B29" s="156" t="s">
        <v>33</v>
      </c>
      <c r="C29" s="156"/>
      <c r="D29" s="156"/>
      <c r="E29" s="31">
        <v>11</v>
      </c>
      <c r="F29" s="31">
        <v>11</v>
      </c>
      <c r="G29" s="31">
        <v>11</v>
      </c>
      <c r="H29" s="31">
        <v>11</v>
      </c>
      <c r="I29" s="31">
        <v>11</v>
      </c>
      <c r="J29" s="31">
        <v>11</v>
      </c>
      <c r="K29" s="31">
        <v>11</v>
      </c>
      <c r="L29" s="31">
        <v>11</v>
      </c>
      <c r="M29" s="31">
        <v>11</v>
      </c>
      <c r="N29" s="115"/>
      <c r="O29" s="3" t="str">
        <f>IF(OR(N29="",$D$44=""),"$0.00",IF($D$44=0,E29,IF($D$44=1,F29,IF($D$44=2,G29,IF($D$44=3,H29,P29)))))</f>
        <v>$0.00</v>
      </c>
      <c r="P29" s="5" t="b">
        <f t="shared" si="0"/>
        <v>0</v>
      </c>
    </row>
    <row r="30" spans="2:20" ht="13.5" thickBot="1" x14ac:dyDescent="0.25">
      <c r="B30" s="156" t="s">
        <v>34</v>
      </c>
      <c r="C30" s="156"/>
      <c r="D30" s="156"/>
      <c r="E30" s="31">
        <v>12</v>
      </c>
      <c r="F30" s="31">
        <v>12</v>
      </c>
      <c r="G30" s="31">
        <v>12</v>
      </c>
      <c r="H30" s="31">
        <v>12</v>
      </c>
      <c r="I30" s="31">
        <v>12</v>
      </c>
      <c r="J30" s="31">
        <v>12</v>
      </c>
      <c r="K30" s="31">
        <v>12</v>
      </c>
      <c r="L30" s="31">
        <v>12</v>
      </c>
      <c r="M30" s="31">
        <v>12</v>
      </c>
      <c r="N30" s="115"/>
      <c r="O30" s="3" t="str">
        <f>IF(OR(N30="",$D$44=""), "$0.00",IF($D$44=0,E30,IF($D$44=1,F30,IF($D$44=2,G30,IF($D$44=3,H30,P30)))))</f>
        <v>$0.00</v>
      </c>
      <c r="P30" s="5" t="b">
        <f t="shared" si="0"/>
        <v>0</v>
      </c>
    </row>
    <row r="31" spans="2:20" ht="13.5" thickBot="1" x14ac:dyDescent="0.25">
      <c r="B31" s="157" t="s">
        <v>35</v>
      </c>
      <c r="C31" s="157"/>
      <c r="D31" s="157"/>
      <c r="E31" s="28">
        <v>0</v>
      </c>
      <c r="F31" s="28">
        <v>0</v>
      </c>
      <c r="G31" s="28">
        <v>0</v>
      </c>
      <c r="H31" s="28">
        <v>0</v>
      </c>
      <c r="I31" s="28">
        <v>0</v>
      </c>
      <c r="J31" s="28">
        <v>0</v>
      </c>
      <c r="K31" s="28">
        <v>0</v>
      </c>
      <c r="L31" s="28">
        <v>0</v>
      </c>
      <c r="M31" s="28">
        <v>0</v>
      </c>
      <c r="N31" s="27" t="str">
        <f>IF(OR(N14="X", N18="X", N20="X",N24="X"), "X", "")</f>
        <v/>
      </c>
      <c r="O31" s="3" t="str">
        <f>IF(OR(N31="",$D$44=""), "$0.00",IF($D$44=0,E31,IF($D$44=1,F31,IF($D$44=2,G31,IF($D$44=3,H31,P31)))))</f>
        <v>$0.00</v>
      </c>
      <c r="P31" s="5" t="b">
        <f t="shared" si="0"/>
        <v>0</v>
      </c>
    </row>
    <row r="32" spans="2:20" ht="16.5" thickBot="1" x14ac:dyDescent="0.3">
      <c r="B32" s="157" t="s">
        <v>36</v>
      </c>
      <c r="C32" s="157"/>
      <c r="D32" s="157"/>
      <c r="E32" s="28">
        <v>19</v>
      </c>
      <c r="F32" s="28">
        <v>19</v>
      </c>
      <c r="G32" s="28">
        <v>19</v>
      </c>
      <c r="H32" s="28">
        <v>19</v>
      </c>
      <c r="I32" s="28">
        <v>19</v>
      </c>
      <c r="J32" s="28">
        <v>19</v>
      </c>
      <c r="K32" s="28">
        <v>19</v>
      </c>
      <c r="L32" s="28">
        <v>19</v>
      </c>
      <c r="M32" s="28">
        <v>19</v>
      </c>
      <c r="N32" s="27" t="str">
        <f>IF(OR(N12="X", N16="X", N22="X"), "X", "")</f>
        <v/>
      </c>
      <c r="O32" s="3" t="str">
        <f>IF(OR(N32="",$D$44=""), "$0.00",IF($D$44=0,E32,IF($D$44=1,F32,IF($D$44=2,G32,IF($D$44=3,H32,P32)))))</f>
        <v>$0.00</v>
      </c>
      <c r="P32" s="5" t="b">
        <f t="shared" si="0"/>
        <v>0</v>
      </c>
      <c r="Q32" s="176" t="s">
        <v>54</v>
      </c>
      <c r="R32" s="177"/>
      <c r="S32" s="177"/>
      <c r="T32" s="178"/>
    </row>
    <row r="33" spans="2:20" s="3" customFormat="1" ht="13.5" thickBot="1" x14ac:dyDescent="0.25">
      <c r="B33" s="158" t="s">
        <v>37</v>
      </c>
      <c r="C33" s="159"/>
      <c r="D33" s="159"/>
      <c r="E33" s="159"/>
      <c r="F33" s="159"/>
      <c r="G33" s="159"/>
      <c r="H33" s="130"/>
      <c r="I33" s="131"/>
      <c r="J33" s="162" t="s">
        <v>10</v>
      </c>
      <c r="K33" s="162"/>
      <c r="L33" s="163" t="s">
        <v>38</v>
      </c>
      <c r="M33" s="164"/>
      <c r="O33" s="4"/>
      <c r="Q33" s="50" t="s">
        <v>57</v>
      </c>
      <c r="R33" s="51" t="s">
        <v>58</v>
      </c>
      <c r="S33" s="51" t="s">
        <v>55</v>
      </c>
      <c r="T33" s="52" t="s">
        <v>56</v>
      </c>
    </row>
    <row r="34" spans="2:20" s="3" customFormat="1" x14ac:dyDescent="0.2">
      <c r="B34" s="160"/>
      <c r="C34" s="161"/>
      <c r="D34" s="161"/>
      <c r="E34" s="161"/>
      <c r="F34" s="161"/>
      <c r="G34" s="161"/>
      <c r="H34" s="139"/>
      <c r="I34" s="140"/>
      <c r="J34" s="165" t="s">
        <v>21</v>
      </c>
      <c r="K34" s="165"/>
      <c r="L34" s="166" t="str">
        <f>IF(N12&lt;&gt;"",O12,IF(N14&lt;&gt;"",O14, "$0.00"))</f>
        <v>$0.00</v>
      </c>
      <c r="M34" s="167"/>
      <c r="O34" s="4"/>
      <c r="Q34" s="53"/>
      <c r="R34" s="68"/>
      <c r="S34" s="54" t="str">
        <f>IF($N12="X",$L34, "$0.00")</f>
        <v>$0.00</v>
      </c>
      <c r="T34" s="55" t="str">
        <f>IF($N14="X",$L34, "$0.00")</f>
        <v>$0.00</v>
      </c>
    </row>
    <row r="35" spans="2:20" s="3" customFormat="1" x14ac:dyDescent="0.2">
      <c r="B35" s="168" t="s">
        <v>39</v>
      </c>
      <c r="C35" s="169"/>
      <c r="D35" s="169"/>
      <c r="E35" s="169"/>
      <c r="F35" s="169"/>
      <c r="G35" s="169"/>
      <c r="H35" s="170"/>
      <c r="I35" s="171"/>
      <c r="J35" s="165" t="s">
        <v>26</v>
      </c>
      <c r="K35" s="165"/>
      <c r="L35" s="166" t="str">
        <f>IF(N16&lt;&gt;"",O16,IF(N18&lt;&gt;"",O18, "$0.00"))</f>
        <v>$0.00</v>
      </c>
      <c r="M35" s="167"/>
      <c r="O35" s="4"/>
      <c r="Q35" s="56"/>
      <c r="R35" s="69"/>
      <c r="S35" s="57" t="str">
        <f>IF($N16="X",$L35, "$0.00")</f>
        <v>$0.00</v>
      </c>
      <c r="T35" s="58" t="str">
        <f>IF($N18="X",$L35, "$0.00")</f>
        <v>$0.00</v>
      </c>
    </row>
    <row r="36" spans="2:20" s="3" customFormat="1" ht="12.75" customHeight="1" x14ac:dyDescent="0.2">
      <c r="B36" s="172"/>
      <c r="C36" s="173"/>
      <c r="D36" s="173"/>
      <c r="E36" s="173"/>
      <c r="F36" s="173"/>
      <c r="G36" s="173"/>
      <c r="H36" s="174"/>
      <c r="I36" s="175"/>
      <c r="J36" s="165" t="s">
        <v>40</v>
      </c>
      <c r="K36" s="165"/>
      <c r="L36" s="166" t="str">
        <f>O20</f>
        <v>$0.00</v>
      </c>
      <c r="M36" s="167"/>
      <c r="O36" s="4"/>
      <c r="Q36" s="56"/>
      <c r="R36" s="69"/>
      <c r="S36" s="59"/>
      <c r="T36" s="58" t="str">
        <f>L36</f>
        <v>$0.00</v>
      </c>
    </row>
    <row r="37" spans="2:20" s="3" customFormat="1" ht="12.75" customHeight="1" x14ac:dyDescent="0.2">
      <c r="B37" s="172"/>
      <c r="C37" s="173"/>
      <c r="D37" s="173"/>
      <c r="E37" s="173"/>
      <c r="F37" s="173"/>
      <c r="G37" s="173"/>
      <c r="H37" s="174"/>
      <c r="I37" s="175"/>
      <c r="J37" s="165" t="s">
        <v>28</v>
      </c>
      <c r="K37" s="165"/>
      <c r="L37" s="166" t="str">
        <f>O21</f>
        <v>$0.00</v>
      </c>
      <c r="M37" s="167"/>
      <c r="O37" s="4"/>
      <c r="Q37" s="56"/>
      <c r="R37" s="69"/>
      <c r="S37" s="59"/>
      <c r="T37" s="58" t="str">
        <f>L37</f>
        <v>$0.00</v>
      </c>
    </row>
    <row r="38" spans="2:20" s="3" customFormat="1" ht="12.75" customHeight="1" x14ac:dyDescent="0.2">
      <c r="B38" s="172"/>
      <c r="C38" s="173"/>
      <c r="D38" s="173"/>
      <c r="E38" s="173"/>
      <c r="F38" s="173"/>
      <c r="G38" s="173"/>
      <c r="H38" s="174"/>
      <c r="I38" s="175"/>
      <c r="J38" s="165" t="s">
        <v>29</v>
      </c>
      <c r="K38" s="165"/>
      <c r="L38" s="166" t="str">
        <f>IF(N22&lt;&gt;"",O22,IF(N24&lt;&gt;"",O24, "$0.00"))</f>
        <v>$0.00</v>
      </c>
      <c r="M38" s="167"/>
      <c r="O38" s="4"/>
      <c r="Q38" s="56"/>
      <c r="R38" s="69"/>
      <c r="S38" s="57" t="str">
        <f>IF($N22="X",$L38, "$0.00")</f>
        <v>$0.00</v>
      </c>
      <c r="T38" s="58" t="str">
        <f>IF($N24="X",$L38, "$0.00")</f>
        <v>$0.00</v>
      </c>
    </row>
    <row r="39" spans="2:20" s="3" customFormat="1" x14ac:dyDescent="0.2">
      <c r="B39" s="192" t="s">
        <v>41</v>
      </c>
      <c r="C39" s="193"/>
      <c r="D39" s="193"/>
      <c r="E39" s="193"/>
      <c r="F39" s="193"/>
      <c r="G39" s="193"/>
      <c r="H39" s="193"/>
      <c r="I39" s="194"/>
      <c r="J39" s="195" t="s">
        <v>42</v>
      </c>
      <c r="K39" s="191"/>
      <c r="L39" s="166" t="str">
        <f>O26</f>
        <v>$0.00</v>
      </c>
      <c r="M39" s="167"/>
      <c r="O39" s="4"/>
      <c r="Q39" s="76" t="str">
        <f>L39</f>
        <v>$0.00</v>
      </c>
      <c r="R39" s="69"/>
      <c r="S39" s="59"/>
      <c r="T39" s="60"/>
    </row>
    <row r="40" spans="2:20" s="3" customFormat="1" ht="12.75" customHeight="1" x14ac:dyDescent="0.2">
      <c r="B40" s="172"/>
      <c r="C40" s="173"/>
      <c r="D40" s="173"/>
      <c r="E40" s="173"/>
      <c r="F40" s="173"/>
      <c r="G40" s="173"/>
      <c r="H40" s="174"/>
      <c r="I40" s="175"/>
      <c r="J40" s="195" t="s">
        <v>31</v>
      </c>
      <c r="K40" s="191"/>
      <c r="L40" s="166" t="str">
        <f t="shared" ref="L40:L45" si="1">O27</f>
        <v>$0.00</v>
      </c>
      <c r="M40" s="167"/>
      <c r="O40" s="4"/>
      <c r="Q40" s="75" t="str">
        <f>L40</f>
        <v>$0.00</v>
      </c>
      <c r="R40" s="69"/>
      <c r="S40" s="59"/>
      <c r="T40" s="60"/>
    </row>
    <row r="41" spans="2:20" s="3" customFormat="1" ht="12.75" customHeight="1" x14ac:dyDescent="0.2">
      <c r="B41" s="172"/>
      <c r="C41" s="173"/>
      <c r="D41" s="173"/>
      <c r="E41" s="173"/>
      <c r="F41" s="173"/>
      <c r="G41" s="173"/>
      <c r="H41" s="174"/>
      <c r="I41" s="175"/>
      <c r="J41" s="165" t="s">
        <v>32</v>
      </c>
      <c r="K41" s="165"/>
      <c r="L41" s="166" t="str">
        <f t="shared" si="1"/>
        <v>$0.00</v>
      </c>
      <c r="M41" s="167"/>
      <c r="O41" s="4"/>
      <c r="Q41" s="56"/>
      <c r="R41" s="70" t="str">
        <f>L41</f>
        <v>$0.00</v>
      </c>
      <c r="S41" s="59"/>
      <c r="T41" s="60"/>
    </row>
    <row r="42" spans="2:20" s="3" customFormat="1" ht="12.75" customHeight="1" x14ac:dyDescent="0.2">
      <c r="B42" s="172"/>
      <c r="C42" s="173"/>
      <c r="D42" s="173"/>
      <c r="E42" s="173"/>
      <c r="F42" s="173"/>
      <c r="G42" s="173"/>
      <c r="H42" s="174"/>
      <c r="I42" s="175"/>
      <c r="J42" s="165" t="s">
        <v>43</v>
      </c>
      <c r="K42" s="165"/>
      <c r="L42" s="166" t="str">
        <f t="shared" si="1"/>
        <v>$0.00</v>
      </c>
      <c r="M42" s="167"/>
      <c r="O42" s="4"/>
      <c r="Q42" s="56"/>
      <c r="R42" s="69"/>
      <c r="S42" s="110" t="str">
        <f>IF(N16="X",O29,"$0.00")</f>
        <v>$0.00</v>
      </c>
      <c r="T42" s="109" t="str">
        <f>IF(N18="X",O29,"$0.00")</f>
        <v>$0.00</v>
      </c>
    </row>
    <row r="43" spans="2:20" s="3" customFormat="1" ht="12.75" customHeight="1" x14ac:dyDescent="0.2">
      <c r="B43" s="172"/>
      <c r="C43" s="173"/>
      <c r="D43" s="173"/>
      <c r="E43" s="173"/>
      <c r="F43" s="173"/>
      <c r="G43" s="173"/>
      <c r="H43" s="174"/>
      <c r="I43" s="175"/>
      <c r="J43" s="165" t="s">
        <v>44</v>
      </c>
      <c r="K43" s="165"/>
      <c r="L43" s="166" t="str">
        <f t="shared" si="1"/>
        <v>$0.00</v>
      </c>
      <c r="M43" s="167"/>
      <c r="O43" s="4"/>
      <c r="Q43" s="56"/>
      <c r="R43" s="59"/>
      <c r="S43" s="61"/>
      <c r="T43" s="109" t="str">
        <f>L43</f>
        <v>$0.00</v>
      </c>
    </row>
    <row r="44" spans="2:20" s="3" customFormat="1" x14ac:dyDescent="0.2">
      <c r="B44" s="104" t="s">
        <v>60</v>
      </c>
      <c r="C44" s="38"/>
      <c r="D44" s="201"/>
      <c r="E44" s="201"/>
      <c r="F44" s="94"/>
      <c r="G44" s="94"/>
      <c r="H44" s="94"/>
      <c r="I44" s="95"/>
      <c r="J44" s="191" t="s">
        <v>45</v>
      </c>
      <c r="K44" s="165"/>
      <c r="L44" s="166" t="str">
        <f t="shared" si="1"/>
        <v>$0.00</v>
      </c>
      <c r="M44" s="167"/>
      <c r="O44" s="4"/>
      <c r="Q44" s="56"/>
      <c r="R44" s="69"/>
      <c r="S44" s="59"/>
      <c r="T44" s="58" t="str">
        <f>L44</f>
        <v>$0.00</v>
      </c>
    </row>
    <row r="45" spans="2:20" s="3" customFormat="1" ht="13.5" customHeight="1" thickBot="1" x14ac:dyDescent="0.4">
      <c r="B45" s="89"/>
      <c r="C45" s="90"/>
      <c r="D45" s="202"/>
      <c r="E45" s="202"/>
      <c r="F45" s="97"/>
      <c r="G45" s="97"/>
      <c r="H45" s="98"/>
      <c r="I45" s="99"/>
      <c r="J45" s="185" t="s">
        <v>46</v>
      </c>
      <c r="K45" s="186"/>
      <c r="L45" s="166" t="str">
        <f t="shared" si="1"/>
        <v>$0.00</v>
      </c>
      <c r="M45" s="167"/>
      <c r="O45" s="4"/>
      <c r="Q45" s="62"/>
      <c r="R45" s="72"/>
      <c r="S45" s="63" t="str">
        <f>L45</f>
        <v>$0.00</v>
      </c>
      <c r="T45" s="64"/>
    </row>
    <row r="46" spans="2:20" s="3" customFormat="1" ht="16.5" customHeight="1" thickBot="1" x14ac:dyDescent="0.4">
      <c r="B46" s="91"/>
      <c r="C46" s="92"/>
      <c r="D46" s="203"/>
      <c r="E46" s="203"/>
      <c r="F46" s="101"/>
      <c r="G46" s="101"/>
      <c r="H46" s="102"/>
      <c r="I46" s="103"/>
      <c r="J46" s="187" t="s">
        <v>47</v>
      </c>
      <c r="K46" s="188"/>
      <c r="L46" s="189">
        <f>SUM(L34:M45)</f>
        <v>0</v>
      </c>
      <c r="M46" s="190"/>
      <c r="O46" s="4"/>
      <c r="Q46" s="65">
        <f>SUM(Q34:Q45)</f>
        <v>0</v>
      </c>
      <c r="R46" s="73">
        <f t="shared" ref="R46:T46" si="2">SUM(R34:R45)</f>
        <v>0</v>
      </c>
      <c r="S46" s="66">
        <f t="shared" si="2"/>
        <v>0</v>
      </c>
      <c r="T46" s="67">
        <f t="shared" si="2"/>
        <v>0</v>
      </c>
    </row>
    <row r="47" spans="2:20" s="3" customFormat="1" ht="13.5" thickBot="1" x14ac:dyDescent="0.25">
      <c r="B47" s="2"/>
      <c r="C47" s="2"/>
      <c r="D47" s="2"/>
      <c r="E47" s="39"/>
      <c r="F47" s="39"/>
      <c r="G47" s="39"/>
      <c r="H47" s="39"/>
      <c r="I47" s="40"/>
      <c r="J47" s="41"/>
      <c r="K47" s="42"/>
      <c r="L47" s="42"/>
      <c r="M47" s="42"/>
      <c r="O47" s="4"/>
      <c r="Q47" s="179">
        <f>SUM(Q46:T46)</f>
        <v>0</v>
      </c>
      <c r="R47" s="180"/>
      <c r="S47" s="181"/>
      <c r="T47" s="182"/>
    </row>
    <row r="48" spans="2:20" s="3" customFormat="1" x14ac:dyDescent="0.2">
      <c r="B48" s="196" t="s">
        <v>48</v>
      </c>
      <c r="C48" s="196"/>
      <c r="D48" s="196"/>
      <c r="E48" s="39"/>
      <c r="F48" s="39" t="s">
        <v>49</v>
      </c>
      <c r="G48" s="39"/>
      <c r="H48" s="44"/>
      <c r="I48" s="81"/>
      <c r="J48" s="81"/>
      <c r="K48" s="197" t="s">
        <v>50</v>
      </c>
      <c r="L48" s="197"/>
      <c r="M48" s="197"/>
      <c r="O48" s="4"/>
    </row>
    <row r="49" spans="2:15" s="3" customFormat="1" ht="13.5" thickBot="1" x14ac:dyDescent="0.25">
      <c r="B49" s="2"/>
      <c r="C49" s="2"/>
      <c r="D49" s="2"/>
      <c r="E49" s="39"/>
      <c r="F49" s="39"/>
      <c r="G49" s="39"/>
      <c r="H49" s="39"/>
      <c r="I49" s="82"/>
      <c r="J49" s="82"/>
      <c r="K49" s="82"/>
      <c r="L49" s="82"/>
      <c r="M49" s="81" t="s">
        <v>59</v>
      </c>
      <c r="O49" s="4"/>
    </row>
    <row r="50" spans="2:15" s="3" customFormat="1" x14ac:dyDescent="0.2">
      <c r="B50" s="2"/>
      <c r="C50" s="2"/>
      <c r="D50" s="2"/>
      <c r="E50" s="39"/>
      <c r="F50" s="39"/>
      <c r="G50" s="39"/>
      <c r="H50" s="39"/>
      <c r="I50" s="39"/>
      <c r="J50" s="86" t="s">
        <v>57</v>
      </c>
      <c r="K50" s="87" t="s">
        <v>58</v>
      </c>
      <c r="L50" s="87" t="s">
        <v>55</v>
      </c>
      <c r="M50" s="88" t="s">
        <v>56</v>
      </c>
      <c r="O50" s="4"/>
    </row>
    <row r="51" spans="2:15" s="3" customFormat="1" ht="13.5" thickBot="1" x14ac:dyDescent="0.25">
      <c r="J51" s="83">
        <f>Q46</f>
        <v>0</v>
      </c>
      <c r="K51" s="84">
        <f>R46</f>
        <v>0</v>
      </c>
      <c r="L51" s="84">
        <f>S46</f>
        <v>0</v>
      </c>
      <c r="M51" s="85">
        <f>T46</f>
        <v>0</v>
      </c>
      <c r="O51" s="4"/>
    </row>
    <row r="52" spans="2:15" s="3" customFormat="1" x14ac:dyDescent="0.2">
      <c r="O52" s="4"/>
    </row>
    <row r="53" spans="2:15" s="3" customFormat="1" x14ac:dyDescent="0.2">
      <c r="O53" s="4"/>
    </row>
    <row r="54" spans="2:15" s="3" customFormat="1" x14ac:dyDescent="0.2">
      <c r="B54" s="2"/>
      <c r="C54" s="2"/>
      <c r="D54" s="2"/>
      <c r="E54" s="39"/>
      <c r="F54" s="39"/>
      <c r="G54" s="39"/>
      <c r="H54" s="39"/>
      <c r="I54" s="39"/>
      <c r="J54" s="39"/>
      <c r="K54" s="2"/>
      <c r="L54" s="2"/>
      <c r="M54" s="43"/>
      <c r="O54" s="4"/>
    </row>
  </sheetData>
  <sheetProtection selectLockedCells="1"/>
  <mergeCells count="64">
    <mergeCell ref="L42:M42"/>
    <mergeCell ref="J43:K43"/>
    <mergeCell ref="J45:K45"/>
    <mergeCell ref="L45:M45"/>
    <mergeCell ref="J46:K46"/>
    <mergeCell ref="L46:M46"/>
    <mergeCell ref="B48:D48"/>
    <mergeCell ref="K48:M48"/>
    <mergeCell ref="B39:I39"/>
    <mergeCell ref="J39:K39"/>
    <mergeCell ref="L39:M39"/>
    <mergeCell ref="B40:I41"/>
    <mergeCell ref="J40:K40"/>
    <mergeCell ref="L40:M40"/>
    <mergeCell ref="J41:K41"/>
    <mergeCell ref="L41:M41"/>
    <mergeCell ref="D44:E46"/>
    <mergeCell ref="L43:M43"/>
    <mergeCell ref="J44:K44"/>
    <mergeCell ref="L44:M44"/>
    <mergeCell ref="B42:I43"/>
    <mergeCell ref="J42:K42"/>
    <mergeCell ref="B35:I35"/>
    <mergeCell ref="J35:K35"/>
    <mergeCell ref="L35:M35"/>
    <mergeCell ref="B36:I38"/>
    <mergeCell ref="J36:K36"/>
    <mergeCell ref="L36:M36"/>
    <mergeCell ref="J37:K37"/>
    <mergeCell ref="L37:M37"/>
    <mergeCell ref="J38:K38"/>
    <mergeCell ref="L38:M38"/>
    <mergeCell ref="B32:D32"/>
    <mergeCell ref="B33:I34"/>
    <mergeCell ref="J33:K33"/>
    <mergeCell ref="L33:M33"/>
    <mergeCell ref="J34:K34"/>
    <mergeCell ref="L34:M34"/>
    <mergeCell ref="B26:D26"/>
    <mergeCell ref="B27:D27"/>
    <mergeCell ref="B28:D28"/>
    <mergeCell ref="B29:D29"/>
    <mergeCell ref="B30:D30"/>
    <mergeCell ref="B10:D11"/>
    <mergeCell ref="E10:M10"/>
    <mergeCell ref="B20:D20"/>
    <mergeCell ref="B21:D21"/>
    <mergeCell ref="B22:B23"/>
    <mergeCell ref="L1:M1"/>
    <mergeCell ref="Q32:T32"/>
    <mergeCell ref="Q47:T47"/>
    <mergeCell ref="B1:D4"/>
    <mergeCell ref="E1:I1"/>
    <mergeCell ref="E2:I2"/>
    <mergeCell ref="E3:I3"/>
    <mergeCell ref="L5:M6"/>
    <mergeCell ref="B6:G6"/>
    <mergeCell ref="B7:D7"/>
    <mergeCell ref="E7:K7"/>
    <mergeCell ref="L7:M8"/>
    <mergeCell ref="B8:D8"/>
    <mergeCell ref="E8:K8"/>
    <mergeCell ref="B31:D31"/>
    <mergeCell ref="B9:M9"/>
  </mergeCells>
  <pageMargins left="0.7" right="0.7" top="0.75" bottom="0.75" header="0.3" footer="0.3"/>
  <pageSetup scale="92" orientation="portrait" r:id="rId1"/>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T54"/>
  <sheetViews>
    <sheetView tabSelected="1" topLeftCell="A6" zoomScaleNormal="100" workbookViewId="0">
      <selection activeCell="N26" sqref="N26"/>
    </sheetView>
  </sheetViews>
  <sheetFormatPr defaultColWidth="9.140625" defaultRowHeight="12.75" x14ac:dyDescent="0.2"/>
  <cols>
    <col min="1" max="1" width="9.140625" style="5"/>
    <col min="2" max="2" width="11.7109375" style="5" customWidth="1"/>
    <col min="3" max="3" width="5" style="5" customWidth="1"/>
    <col min="4" max="4" width="11.42578125" style="5" customWidth="1"/>
    <col min="5" max="10" width="7.7109375" style="45" customWidth="1"/>
    <col min="11" max="12" width="7.7109375" style="5" customWidth="1"/>
    <col min="13" max="13" width="7.7109375" style="4" customWidth="1"/>
    <col min="14" max="14" width="2.7109375" style="3" customWidth="1"/>
    <col min="15" max="15" width="9.140625" style="4" hidden="1" customWidth="1"/>
    <col min="16" max="16" width="9.140625" style="5" hidden="1" customWidth="1"/>
    <col min="17" max="17" width="17" style="5" bestFit="1" customWidth="1"/>
    <col min="18" max="16384" width="9.140625" style="5"/>
  </cols>
  <sheetData>
    <row r="1" spans="2:16" ht="12.75" customHeight="1" x14ac:dyDescent="0.2">
      <c r="B1" s="141" t="s">
        <v>0</v>
      </c>
      <c r="C1" s="141"/>
      <c r="D1" s="141"/>
      <c r="E1" s="142" t="s">
        <v>1</v>
      </c>
      <c r="F1" s="142"/>
      <c r="G1" s="142"/>
      <c r="H1" s="142"/>
      <c r="I1" s="143"/>
      <c r="J1" s="1"/>
      <c r="K1" s="2"/>
      <c r="L1" s="144" t="s">
        <v>2</v>
      </c>
      <c r="M1" s="144"/>
    </row>
    <row r="2" spans="2:16" x14ac:dyDescent="0.2">
      <c r="B2" s="141"/>
      <c r="C2" s="141"/>
      <c r="D2" s="141"/>
      <c r="E2" s="142" t="s">
        <v>3</v>
      </c>
      <c r="F2" s="142"/>
      <c r="G2" s="142"/>
      <c r="H2" s="142"/>
      <c r="I2" s="143"/>
      <c r="J2" s="1"/>
      <c r="K2" s="2"/>
      <c r="L2" s="78"/>
      <c r="M2" s="78"/>
    </row>
    <row r="3" spans="2:16" x14ac:dyDescent="0.2">
      <c r="B3" s="141"/>
      <c r="C3" s="141"/>
      <c r="D3" s="141"/>
      <c r="E3" s="142" t="s">
        <v>4</v>
      </c>
      <c r="F3" s="142"/>
      <c r="G3" s="142"/>
      <c r="H3" s="142"/>
      <c r="I3" s="143"/>
      <c r="J3" s="1"/>
      <c r="K3" s="2"/>
      <c r="L3" s="78"/>
      <c r="M3" s="78"/>
    </row>
    <row r="4" spans="2:16" x14ac:dyDescent="0.2">
      <c r="B4" s="141"/>
      <c r="C4" s="141"/>
      <c r="D4" s="141"/>
      <c r="E4" s="79"/>
      <c r="F4" s="79"/>
      <c r="G4" s="79"/>
      <c r="H4" s="79"/>
      <c r="I4" s="1"/>
      <c r="J4" s="1"/>
      <c r="K4" s="2"/>
      <c r="L4" s="78"/>
      <c r="M4" s="78"/>
    </row>
    <row r="5" spans="2:16" ht="15.75" customHeight="1" x14ac:dyDescent="0.2">
      <c r="B5" s="6"/>
      <c r="C5" s="6"/>
      <c r="D5" s="6"/>
      <c r="E5" s="6"/>
      <c r="F5" s="6"/>
      <c r="G5" s="6"/>
      <c r="H5" s="6"/>
      <c r="I5" s="7"/>
      <c r="J5" s="7"/>
      <c r="K5" s="2"/>
      <c r="L5" s="119" t="s">
        <v>5</v>
      </c>
      <c r="M5" s="120"/>
    </row>
    <row r="6" spans="2:16" ht="15.75" customHeight="1" thickBot="1" x14ac:dyDescent="0.25">
      <c r="B6" s="123"/>
      <c r="C6" s="123"/>
      <c r="D6" s="123"/>
      <c r="E6" s="124"/>
      <c r="F6" s="124"/>
      <c r="G6" s="124"/>
      <c r="H6" s="8"/>
      <c r="I6" s="7"/>
      <c r="J6" s="7"/>
      <c r="K6" s="2"/>
      <c r="L6" s="121"/>
      <c r="M6" s="122"/>
    </row>
    <row r="7" spans="2:16" ht="16.5" customHeight="1" x14ac:dyDescent="0.2">
      <c r="B7" s="125" t="s">
        <v>6</v>
      </c>
      <c r="C7" s="126"/>
      <c r="D7" s="127"/>
      <c r="E7" s="128" t="s">
        <v>7</v>
      </c>
      <c r="F7" s="129"/>
      <c r="G7" s="129"/>
      <c r="H7" s="129"/>
      <c r="I7" s="130"/>
      <c r="J7" s="130"/>
      <c r="K7" s="131"/>
      <c r="L7" s="132">
        <v>44531</v>
      </c>
      <c r="M7" s="133"/>
    </row>
    <row r="8" spans="2:16" ht="16.5" customHeight="1" x14ac:dyDescent="0.2">
      <c r="B8" s="136" t="s">
        <v>8</v>
      </c>
      <c r="C8" s="136"/>
      <c r="D8" s="136"/>
      <c r="E8" s="137" t="s">
        <v>53</v>
      </c>
      <c r="F8" s="138"/>
      <c r="G8" s="138"/>
      <c r="H8" s="138"/>
      <c r="I8" s="139"/>
      <c r="J8" s="139"/>
      <c r="K8" s="140"/>
      <c r="L8" s="134"/>
      <c r="M8" s="135"/>
    </row>
    <row r="9" spans="2:16" x14ac:dyDescent="0.2">
      <c r="B9" s="116"/>
      <c r="C9" s="117"/>
      <c r="D9" s="117"/>
      <c r="E9" s="117"/>
      <c r="F9" s="117"/>
      <c r="G9" s="117"/>
      <c r="H9" s="117"/>
      <c r="I9" s="117"/>
      <c r="J9" s="117"/>
      <c r="K9" s="117"/>
      <c r="L9" s="117"/>
      <c r="M9" s="118"/>
    </row>
    <row r="10" spans="2:16" s="11" customFormat="1" ht="15.75" x14ac:dyDescent="0.25">
      <c r="B10" s="145" t="s">
        <v>10</v>
      </c>
      <c r="C10" s="145"/>
      <c r="D10" s="145"/>
      <c r="E10" s="147" t="s">
        <v>11</v>
      </c>
      <c r="F10" s="148"/>
      <c r="G10" s="148"/>
      <c r="H10" s="148"/>
      <c r="I10" s="148"/>
      <c r="J10" s="148"/>
      <c r="K10" s="117"/>
      <c r="L10" s="117"/>
      <c r="M10" s="117"/>
      <c r="N10" s="9"/>
      <c r="O10" s="10"/>
    </row>
    <row r="11" spans="2:16" s="15" customFormat="1" ht="13.5" thickBot="1" x14ac:dyDescent="0.25">
      <c r="B11" s="146"/>
      <c r="C11" s="146"/>
      <c r="D11" s="146"/>
      <c r="E11" s="12" t="s">
        <v>12</v>
      </c>
      <c r="F11" s="12" t="s">
        <v>13</v>
      </c>
      <c r="G11" s="13" t="s">
        <v>14</v>
      </c>
      <c r="H11" s="12" t="s">
        <v>15</v>
      </c>
      <c r="I11" s="13" t="s">
        <v>16</v>
      </c>
      <c r="J11" s="12" t="s">
        <v>17</v>
      </c>
      <c r="K11" s="13" t="s">
        <v>18</v>
      </c>
      <c r="L11" s="13" t="s">
        <v>19</v>
      </c>
      <c r="M11" s="13" t="s">
        <v>20</v>
      </c>
      <c r="N11" s="14"/>
      <c r="O11" s="14"/>
    </row>
    <row r="12" spans="2:16" x14ac:dyDescent="0.2">
      <c r="B12" s="16" t="s">
        <v>21</v>
      </c>
      <c r="C12" s="17" t="s">
        <v>22</v>
      </c>
      <c r="D12" s="17"/>
      <c r="E12" s="46"/>
      <c r="F12" s="19">
        <v>11</v>
      </c>
      <c r="G12" s="19">
        <v>11</v>
      </c>
      <c r="H12" s="19">
        <v>13</v>
      </c>
      <c r="I12" s="19">
        <v>13</v>
      </c>
      <c r="J12" s="19">
        <v>14</v>
      </c>
      <c r="K12" s="19">
        <v>16</v>
      </c>
      <c r="L12" s="19">
        <v>17</v>
      </c>
      <c r="M12" s="19">
        <v>18</v>
      </c>
      <c r="N12" s="20"/>
      <c r="O12" s="3" t="str">
        <f>IF(OR(N12="",$D$44=""),"$0.00",IF($D$44=0,E12,IF($D$44=1,F12,IF($D$44=2,G12,IF($D$44=3,H12,P12)))))</f>
        <v>$0.00</v>
      </c>
      <c r="P12" s="5" t="b">
        <f>IF($D$44=4,I12,IF($D$44=5,J12,IF($D$44=6,K12,IF($D$44=7,L12,IF($D$44=8,M12)))))</f>
        <v>0</v>
      </c>
    </row>
    <row r="13" spans="2:16" x14ac:dyDescent="0.2">
      <c r="B13" s="21"/>
      <c r="C13" s="23" t="s">
        <v>23</v>
      </c>
      <c r="D13" s="23"/>
      <c r="E13" s="24"/>
      <c r="F13" s="25"/>
      <c r="G13" s="25"/>
      <c r="H13" s="25"/>
      <c r="I13" s="25"/>
      <c r="J13" s="25"/>
      <c r="K13" s="25"/>
      <c r="L13" s="25"/>
      <c r="M13" s="26"/>
      <c r="N13" s="27"/>
      <c r="O13" s="3"/>
    </row>
    <row r="14" spans="2:16" x14ac:dyDescent="0.2">
      <c r="B14" s="21"/>
      <c r="C14" s="23" t="s">
        <v>24</v>
      </c>
      <c r="D14" s="23"/>
      <c r="E14" s="24"/>
      <c r="F14" s="29">
        <v>20</v>
      </c>
      <c r="G14" s="29">
        <v>21</v>
      </c>
      <c r="H14" s="29">
        <v>21</v>
      </c>
      <c r="I14" s="29">
        <v>22</v>
      </c>
      <c r="J14" s="29">
        <v>22</v>
      </c>
      <c r="K14" s="29">
        <v>24</v>
      </c>
      <c r="L14" s="29">
        <v>25</v>
      </c>
      <c r="M14" s="29">
        <v>27</v>
      </c>
      <c r="N14" s="20"/>
      <c r="O14" s="3" t="str">
        <f>IF(OR(N14="",$D$44=""),"$0.00",IF($D$44=0,E14,IF($D$44=1,F14,IF($D$44=2,G14,IF($D$44=3,H14,P14)))))</f>
        <v>$0.00</v>
      </c>
      <c r="P14" s="5" t="str">
        <f>IF($D$44=4,I14,IF($D$44=5,J14,IF($D$44=6,K14,IF($D$44=7,L14,IF($D$44=8,M14,IF($D$44="",""))))))</f>
        <v/>
      </c>
    </row>
    <row r="15" spans="2:16" ht="13.5" thickBot="1" x14ac:dyDescent="0.25">
      <c r="B15" s="21"/>
      <c r="C15" s="30" t="s">
        <v>25</v>
      </c>
      <c r="D15" s="30"/>
      <c r="E15" s="24"/>
      <c r="F15" s="25"/>
      <c r="G15" s="25"/>
      <c r="H15" s="25"/>
      <c r="I15" s="25"/>
      <c r="J15" s="25"/>
      <c r="K15" s="25"/>
      <c r="L15" s="25"/>
      <c r="M15" s="25"/>
      <c r="N15" s="27"/>
      <c r="O15" s="3"/>
    </row>
    <row r="16" spans="2:16" x14ac:dyDescent="0.2">
      <c r="B16" s="16" t="s">
        <v>26</v>
      </c>
      <c r="C16" s="17" t="s">
        <v>22</v>
      </c>
      <c r="D16" s="17"/>
      <c r="E16" s="46"/>
      <c r="F16" s="19">
        <v>2</v>
      </c>
      <c r="G16" s="19">
        <v>4</v>
      </c>
      <c r="H16" s="19">
        <v>4</v>
      </c>
      <c r="I16" s="19">
        <v>6</v>
      </c>
      <c r="J16" s="19">
        <v>6</v>
      </c>
      <c r="K16" s="19">
        <v>7</v>
      </c>
      <c r="L16" s="19">
        <v>8</v>
      </c>
      <c r="M16" s="19">
        <v>8</v>
      </c>
      <c r="N16" s="20"/>
      <c r="O16" s="3" t="str">
        <f>IF(OR(N16="",$D$44=""),"$0.00",IF($D$44=0,E16,IF($D$44=1,F16,IF($D$44=2,G16,IF($D$44=3,H16,P16)))))</f>
        <v>$0.00</v>
      </c>
      <c r="P16" s="5" t="str">
        <f>IF($D$44=4,I16,IF($D$44=5,J16,IF($D$44=6,K16,IF($D$44=7,L16,IF($D$44=8,M16,IF($D$44="",""))))))</f>
        <v/>
      </c>
    </row>
    <row r="17" spans="2:20" x14ac:dyDescent="0.2">
      <c r="B17" s="21"/>
      <c r="C17" s="23" t="s">
        <v>23</v>
      </c>
      <c r="D17" s="23"/>
      <c r="E17" s="24"/>
      <c r="F17" s="25"/>
      <c r="G17" s="25"/>
      <c r="H17" s="25"/>
      <c r="I17" s="25"/>
      <c r="J17" s="25"/>
      <c r="K17" s="25"/>
      <c r="L17" s="25"/>
      <c r="M17" s="25"/>
      <c r="N17" s="27"/>
      <c r="O17" s="3"/>
    </row>
    <row r="18" spans="2:20" x14ac:dyDescent="0.2">
      <c r="B18" s="21"/>
      <c r="C18" s="23" t="s">
        <v>24</v>
      </c>
      <c r="D18" s="23"/>
      <c r="E18" s="24"/>
      <c r="F18" s="29">
        <v>6</v>
      </c>
      <c r="G18" s="29">
        <v>9</v>
      </c>
      <c r="H18" s="29">
        <v>11</v>
      </c>
      <c r="I18" s="29">
        <v>14</v>
      </c>
      <c r="J18" s="29">
        <v>17</v>
      </c>
      <c r="K18" s="29">
        <v>18</v>
      </c>
      <c r="L18" s="29">
        <v>19</v>
      </c>
      <c r="M18" s="29">
        <v>20</v>
      </c>
      <c r="N18" s="20"/>
      <c r="O18" s="3" t="str">
        <f>IF(OR(N18="",$D$44=""),"$0.00",IF($D$44=0,E18,IF($D$44=1,F18,IF($D$44=2,G18,IF($D$44=3,H18,P18)))))</f>
        <v>$0.00</v>
      </c>
      <c r="P18" s="5" t="b">
        <f>IF($D$44=4,I18,IF($D$44=5,J18,IF($D$44=6,K18,IF($D$44=7,L18,IF($D$44=8,M18)))))</f>
        <v>0</v>
      </c>
    </row>
    <row r="19" spans="2:20" ht="13.5" thickBot="1" x14ac:dyDescent="0.25">
      <c r="B19" s="21"/>
      <c r="C19" s="30" t="s">
        <v>25</v>
      </c>
      <c r="D19" s="30"/>
      <c r="E19" s="24"/>
      <c r="F19" s="25"/>
      <c r="G19" s="25"/>
      <c r="H19" s="25"/>
      <c r="I19" s="25"/>
      <c r="J19" s="25"/>
      <c r="K19" s="25"/>
      <c r="L19" s="25"/>
      <c r="M19" s="25"/>
      <c r="N19" s="27"/>
      <c r="O19" s="3"/>
    </row>
    <row r="20" spans="2:20" ht="13.5" thickBot="1" x14ac:dyDescent="0.25">
      <c r="B20" s="149" t="s">
        <v>27</v>
      </c>
      <c r="C20" s="150"/>
      <c r="D20" s="151"/>
      <c r="E20" s="47"/>
      <c r="F20" s="32">
        <v>33</v>
      </c>
      <c r="G20" s="33">
        <v>46</v>
      </c>
      <c r="H20" s="32">
        <v>59</v>
      </c>
      <c r="I20" s="32">
        <v>72</v>
      </c>
      <c r="J20" s="32">
        <v>84</v>
      </c>
      <c r="K20" s="32">
        <v>91</v>
      </c>
      <c r="L20" s="32">
        <v>98</v>
      </c>
      <c r="M20" s="32">
        <v>104</v>
      </c>
      <c r="N20" s="20"/>
      <c r="O20" s="3" t="str">
        <f>IF(OR(N20="",$D$44=""),"$0.00",IF($D$44=0,E20,IF($D$44=1,F20,IF($D$44=2,G20,IF($D$44=3,H20,P20)))))</f>
        <v>$0.00</v>
      </c>
      <c r="P20" s="5" t="b">
        <f>IF($D$44=4,I20,IF($D$44=5,J20,IF($D$44=6,K20,IF($D$44=7,L20,IF($D$44=8,M20)))))</f>
        <v>0</v>
      </c>
    </row>
    <row r="21" spans="2:20" ht="13.5" thickBot="1" x14ac:dyDescent="0.25">
      <c r="B21" s="149" t="s">
        <v>28</v>
      </c>
      <c r="C21" s="150"/>
      <c r="D21" s="151"/>
      <c r="E21" s="47"/>
      <c r="F21" s="32">
        <v>19</v>
      </c>
      <c r="G21" s="33">
        <v>33</v>
      </c>
      <c r="H21" s="32">
        <v>46</v>
      </c>
      <c r="I21" s="32">
        <v>60</v>
      </c>
      <c r="J21" s="32">
        <v>73</v>
      </c>
      <c r="K21" s="32">
        <v>79</v>
      </c>
      <c r="L21" s="32">
        <v>84</v>
      </c>
      <c r="M21" s="32">
        <v>90</v>
      </c>
      <c r="N21" s="20"/>
      <c r="O21" s="3" t="str">
        <f>IF(OR(N21="",$D$44=""),"$0.00",IF($D$44=0,E21,IF($D$44=1,F21,IF($D$44=2,G21,IF($D$44=3,H21,P21)))))</f>
        <v>$0.00</v>
      </c>
      <c r="P21" s="5" t="b">
        <f>IF($D$44=4,I21,IF($D$44=5,J21,IF($D$44=6,K21,IF($D$44=7,L21,IF($D$44=8,M21)))))</f>
        <v>0</v>
      </c>
    </row>
    <row r="22" spans="2:20" x14ac:dyDescent="0.2">
      <c r="B22" s="183" t="s">
        <v>29</v>
      </c>
      <c r="C22" s="17" t="s">
        <v>22</v>
      </c>
      <c r="D22" s="17"/>
      <c r="E22" s="48"/>
      <c r="F22" s="19">
        <v>6</v>
      </c>
      <c r="G22" s="19">
        <v>8</v>
      </c>
      <c r="H22" s="19">
        <v>11</v>
      </c>
      <c r="I22" s="19">
        <v>14</v>
      </c>
      <c r="J22" s="19">
        <v>17</v>
      </c>
      <c r="K22" s="19">
        <v>18</v>
      </c>
      <c r="L22" s="19">
        <v>20</v>
      </c>
      <c r="M22" s="19">
        <v>21</v>
      </c>
      <c r="N22" s="20"/>
      <c r="O22" s="3" t="str">
        <f>IF(OR(N22="",$D$44=""), "$0.00",IF($D$44=0,E22,IF($D$44=1,F22,IF($D$44=2,G22,IF($D$44=3,H22,P22)))))</f>
        <v>$0.00</v>
      </c>
      <c r="P22" s="5" t="b">
        <f>IF($D$44=4,I22,IF($D$44=5,J22,IF($D$44=6,K22,IF($D$44=7,L22,IF($D$44=8,M22)))))</f>
        <v>0</v>
      </c>
    </row>
    <row r="23" spans="2:20" x14ac:dyDescent="0.2">
      <c r="B23" s="184"/>
      <c r="C23" s="23" t="s">
        <v>23</v>
      </c>
      <c r="D23" s="23"/>
      <c r="E23" s="24"/>
      <c r="F23" s="25"/>
      <c r="G23" s="25"/>
      <c r="H23" s="25"/>
      <c r="I23" s="25"/>
      <c r="J23" s="25"/>
      <c r="K23" s="25"/>
      <c r="L23" s="25"/>
      <c r="M23" s="25"/>
      <c r="N23" s="27"/>
      <c r="O23" s="3"/>
    </row>
    <row r="24" spans="2:20" x14ac:dyDescent="0.2">
      <c r="B24" s="21"/>
      <c r="C24" s="23" t="s">
        <v>24</v>
      </c>
      <c r="D24" s="23"/>
      <c r="E24" s="24"/>
      <c r="F24" s="29">
        <v>17</v>
      </c>
      <c r="G24" s="29">
        <v>21</v>
      </c>
      <c r="H24" s="29">
        <v>26</v>
      </c>
      <c r="I24" s="29">
        <v>30</v>
      </c>
      <c r="J24" s="29">
        <v>35</v>
      </c>
      <c r="K24" s="29">
        <v>38</v>
      </c>
      <c r="L24" s="29">
        <v>40</v>
      </c>
      <c r="M24" s="29">
        <v>43</v>
      </c>
      <c r="N24" s="20"/>
      <c r="O24" s="3" t="str">
        <f>IF(OR(N24="",$D$44=""), "$0.00",IF($D$44=0,E24,IF($D$44=1,F24,IF($D$44=2,G24,IF($D$44=3,H24,P24)))))</f>
        <v>$0.00</v>
      </c>
      <c r="P24" s="5" t="b">
        <f>IF($D$44=4,I24,IF($D$44=5,J24,IF($D$44=6,K24,IF($D$44=7,L24,IF($D$44=8,M24)))))</f>
        <v>0</v>
      </c>
    </row>
    <row r="25" spans="2:20" ht="13.5" thickBot="1" x14ac:dyDescent="0.25">
      <c r="B25" s="21"/>
      <c r="C25" s="30" t="s">
        <v>25</v>
      </c>
      <c r="D25" s="30"/>
      <c r="E25" s="24"/>
      <c r="F25" s="25"/>
      <c r="G25" s="25"/>
      <c r="H25" s="25"/>
      <c r="I25" s="25"/>
      <c r="J25" s="25"/>
      <c r="K25" s="25"/>
      <c r="L25" s="25"/>
      <c r="M25" s="25"/>
      <c r="N25" s="27"/>
      <c r="O25" s="3"/>
    </row>
    <row r="26" spans="2:20" ht="13.5" thickBot="1" x14ac:dyDescent="0.25">
      <c r="B26" s="152" t="s">
        <v>30</v>
      </c>
      <c r="C26" s="152"/>
      <c r="D26" s="152"/>
      <c r="E26" s="47"/>
      <c r="F26" s="35">
        <v>24</v>
      </c>
      <c r="G26" s="35">
        <v>33</v>
      </c>
      <c r="H26" s="35">
        <v>42</v>
      </c>
      <c r="I26" s="35">
        <v>50</v>
      </c>
      <c r="J26" s="35">
        <v>59</v>
      </c>
      <c r="K26" s="35">
        <v>64</v>
      </c>
      <c r="L26" s="35">
        <v>70</v>
      </c>
      <c r="M26" s="35">
        <v>79</v>
      </c>
      <c r="N26" s="20"/>
      <c r="O26" s="3" t="str">
        <f>IF(OR(N26="",$D$44=""), "$0.00",IF($D$44=0,E26,IF($D$44=1,F26,IF($D$44=2,G26,IF($D$44=3,H26,P26)))))</f>
        <v>$0.00</v>
      </c>
      <c r="P26" s="5" t="b">
        <f t="shared" ref="P26:P32" si="0">IF($D$44=4,I26,IF($D$44=5,J26,IF($D$44=6,K26,IF($D$44=7,L26,IF($D$44=8,M26)))))</f>
        <v>0</v>
      </c>
    </row>
    <row r="27" spans="2:20" ht="13.5" thickBot="1" x14ac:dyDescent="0.25">
      <c r="B27" s="153" t="s">
        <v>31</v>
      </c>
      <c r="C27" s="154"/>
      <c r="D27" s="155"/>
      <c r="E27" s="47"/>
      <c r="F27" s="35">
        <v>26</v>
      </c>
      <c r="G27" s="35">
        <v>39</v>
      </c>
      <c r="H27" s="35">
        <v>53</v>
      </c>
      <c r="I27" s="35">
        <v>66</v>
      </c>
      <c r="J27" s="35">
        <v>80</v>
      </c>
      <c r="K27" s="35">
        <v>89</v>
      </c>
      <c r="L27" s="35">
        <v>90</v>
      </c>
      <c r="M27" s="35">
        <v>97</v>
      </c>
      <c r="N27" s="20"/>
      <c r="O27" s="3" t="str">
        <f>IF(OR(N27="",$D$44=""), "$0.00",IF($D$44=0,E27,IF($D$44=1,F27,IF($D$44=2,G27,IF($D$44=3,H27,P27)))))</f>
        <v>$0.00</v>
      </c>
      <c r="P27" s="5" t="b">
        <f t="shared" si="0"/>
        <v>0</v>
      </c>
    </row>
    <row r="28" spans="2:20" ht="13.5" thickBot="1" x14ac:dyDescent="0.25">
      <c r="B28" s="156" t="s">
        <v>32</v>
      </c>
      <c r="C28" s="156"/>
      <c r="D28" s="156"/>
      <c r="E28" s="49"/>
      <c r="F28" s="108"/>
      <c r="G28" s="108"/>
      <c r="H28" s="108"/>
      <c r="I28" s="108"/>
      <c r="J28" s="108"/>
      <c r="K28" s="108"/>
      <c r="L28" s="108"/>
      <c r="M28" s="108"/>
      <c r="N28" s="36"/>
      <c r="O28" s="3" t="str">
        <f>IF(OR(N28="",$D$44=""), "$0.00",IF($D$44=0,E28,IF($D$44=1,F28,IF($D$44=2,G28,IF($D$44=3,H28,P28)))))</f>
        <v>$0.00</v>
      </c>
      <c r="P28" s="5" t="b">
        <f t="shared" si="0"/>
        <v>0</v>
      </c>
    </row>
    <row r="29" spans="2:20" ht="13.5" thickBot="1" x14ac:dyDescent="0.25">
      <c r="B29" s="156" t="s">
        <v>33</v>
      </c>
      <c r="C29" s="156"/>
      <c r="D29" s="156"/>
      <c r="E29" s="47"/>
      <c r="F29" s="35">
        <v>11</v>
      </c>
      <c r="G29" s="35">
        <v>11</v>
      </c>
      <c r="H29" s="35">
        <v>11</v>
      </c>
      <c r="I29" s="35">
        <v>11</v>
      </c>
      <c r="J29" s="35">
        <v>11</v>
      </c>
      <c r="K29" s="35">
        <v>11</v>
      </c>
      <c r="L29" s="35">
        <v>11</v>
      </c>
      <c r="M29" s="35">
        <v>11</v>
      </c>
      <c r="N29" s="115"/>
      <c r="O29" s="3" t="str">
        <f>IF(OR(N29="",$D$44=""),"$0.00",IF($D$44=0,E29,IF($D$44=1,F29,IF($D$44=2,G29,IF($D$44=3,H29,P29)))))</f>
        <v>$0.00</v>
      </c>
      <c r="P29" s="5" t="b">
        <f t="shared" si="0"/>
        <v>0</v>
      </c>
    </row>
    <row r="30" spans="2:20" ht="13.5" thickBot="1" x14ac:dyDescent="0.25">
      <c r="B30" s="156" t="s">
        <v>34</v>
      </c>
      <c r="C30" s="156"/>
      <c r="D30" s="156"/>
      <c r="E30" s="47"/>
      <c r="F30" s="35">
        <v>12</v>
      </c>
      <c r="G30" s="35">
        <v>12</v>
      </c>
      <c r="H30" s="35">
        <v>12</v>
      </c>
      <c r="I30" s="35">
        <v>12</v>
      </c>
      <c r="J30" s="35">
        <v>12</v>
      </c>
      <c r="K30" s="35">
        <v>12</v>
      </c>
      <c r="L30" s="35">
        <v>12</v>
      </c>
      <c r="M30" s="35">
        <v>12</v>
      </c>
      <c r="N30" s="115"/>
      <c r="O30" s="3" t="str">
        <f>IF(OR(N30="",$D$44=""), "$0.00",IF($D$44=0,E30,IF($D$44=1,F30,IF($D$44=2,G30,IF($D$44=3,H30,P30)))))</f>
        <v>$0.00</v>
      </c>
      <c r="P30" s="5" t="b">
        <f t="shared" si="0"/>
        <v>0</v>
      </c>
    </row>
    <row r="31" spans="2:20" ht="13.5" thickBot="1" x14ac:dyDescent="0.25">
      <c r="B31" s="157" t="s">
        <v>35</v>
      </c>
      <c r="C31" s="157"/>
      <c r="D31" s="157"/>
      <c r="E31" s="24"/>
      <c r="F31" s="37">
        <v>0</v>
      </c>
      <c r="G31" s="37">
        <v>0</v>
      </c>
      <c r="H31" s="37">
        <v>0</v>
      </c>
      <c r="I31" s="37">
        <v>0</v>
      </c>
      <c r="J31" s="37">
        <v>0</v>
      </c>
      <c r="K31" s="37">
        <v>0</v>
      </c>
      <c r="L31" s="37">
        <v>0</v>
      </c>
      <c r="M31" s="37">
        <v>0</v>
      </c>
      <c r="N31" s="27" t="str">
        <f>IF(OR(N14="X", N18="X", N20="X",N24="X"), "X", "")</f>
        <v/>
      </c>
      <c r="O31" s="3" t="str">
        <f>IF(OR(N31="",$D$44=""), "$0.00",IF($D$44=0,E31,IF($D$44=1,F31,IF($D$44=2,G31,IF($D$44=3,H31,P31)))))</f>
        <v>$0.00</v>
      </c>
      <c r="P31" s="5" t="b">
        <f t="shared" si="0"/>
        <v>0</v>
      </c>
    </row>
    <row r="32" spans="2:20" ht="16.5" thickBot="1" x14ac:dyDescent="0.3">
      <c r="B32" s="157" t="s">
        <v>36</v>
      </c>
      <c r="C32" s="157"/>
      <c r="D32" s="157"/>
      <c r="E32" s="24"/>
      <c r="F32" s="37">
        <v>19</v>
      </c>
      <c r="G32" s="37">
        <v>19</v>
      </c>
      <c r="H32" s="37">
        <v>19</v>
      </c>
      <c r="I32" s="37">
        <v>19</v>
      </c>
      <c r="J32" s="37">
        <v>19</v>
      </c>
      <c r="K32" s="37">
        <v>19</v>
      </c>
      <c r="L32" s="37">
        <v>19</v>
      </c>
      <c r="M32" s="37">
        <v>19</v>
      </c>
      <c r="N32" s="27" t="str">
        <f>IF(OR(N12="X", N16="X", N22="X"), "X", "")</f>
        <v/>
      </c>
      <c r="O32" s="3" t="str">
        <f>IF(OR(N32="",$D$44=""), "$0.00",IF($D$44=0,E32,IF($D$44=1,F32,IF($D$44=2,G32,IF($D$44=3,H32,P32)))))</f>
        <v>$0.00</v>
      </c>
      <c r="P32" s="5" t="b">
        <f t="shared" si="0"/>
        <v>0</v>
      </c>
      <c r="Q32" s="176" t="s">
        <v>54</v>
      </c>
      <c r="R32" s="177"/>
      <c r="S32" s="177"/>
      <c r="T32" s="178"/>
    </row>
    <row r="33" spans="2:20" s="3" customFormat="1" ht="13.5" thickBot="1" x14ac:dyDescent="0.25">
      <c r="B33" s="158" t="s">
        <v>37</v>
      </c>
      <c r="C33" s="159"/>
      <c r="D33" s="159"/>
      <c r="E33" s="159"/>
      <c r="F33" s="159"/>
      <c r="G33" s="159"/>
      <c r="H33" s="130"/>
      <c r="I33" s="131"/>
      <c r="J33" s="162" t="s">
        <v>10</v>
      </c>
      <c r="K33" s="162"/>
      <c r="L33" s="163" t="s">
        <v>38</v>
      </c>
      <c r="M33" s="164"/>
      <c r="O33" s="4"/>
      <c r="Q33" s="50" t="s">
        <v>57</v>
      </c>
      <c r="R33" s="51" t="s">
        <v>58</v>
      </c>
      <c r="S33" s="51" t="s">
        <v>55</v>
      </c>
      <c r="T33" s="52" t="s">
        <v>56</v>
      </c>
    </row>
    <row r="34" spans="2:20" s="3" customFormat="1" x14ac:dyDescent="0.2">
      <c r="B34" s="160"/>
      <c r="C34" s="161"/>
      <c r="D34" s="161"/>
      <c r="E34" s="161"/>
      <c r="F34" s="161"/>
      <c r="G34" s="161"/>
      <c r="H34" s="139"/>
      <c r="I34" s="140"/>
      <c r="J34" s="165" t="s">
        <v>21</v>
      </c>
      <c r="K34" s="165"/>
      <c r="L34" s="204" t="str">
        <f>IF(N12&lt;&gt;"",O12,IF(N14&lt;&gt;"",O14, "$0.00"))</f>
        <v>$0.00</v>
      </c>
      <c r="M34" s="205"/>
      <c r="O34" s="4"/>
      <c r="Q34" s="53"/>
      <c r="R34" s="68"/>
      <c r="S34" s="54" t="str">
        <f>IF($N12="X",$L34, "$0.00")</f>
        <v>$0.00</v>
      </c>
      <c r="T34" s="55" t="str">
        <f>IF($N14="X",$L34, "$0.00")</f>
        <v>$0.00</v>
      </c>
    </row>
    <row r="35" spans="2:20" s="3" customFormat="1" x14ac:dyDescent="0.2">
      <c r="B35" s="168" t="s">
        <v>39</v>
      </c>
      <c r="C35" s="169"/>
      <c r="D35" s="169"/>
      <c r="E35" s="169"/>
      <c r="F35" s="169"/>
      <c r="G35" s="169"/>
      <c r="H35" s="170"/>
      <c r="I35" s="171"/>
      <c r="J35" s="165" t="s">
        <v>26</v>
      </c>
      <c r="K35" s="165"/>
      <c r="L35" s="204" t="str">
        <f>IF(N16&lt;&gt;"",O16,IF(N18&lt;&gt;"",O18, "$0.00"))</f>
        <v>$0.00</v>
      </c>
      <c r="M35" s="205"/>
      <c r="O35" s="4"/>
      <c r="Q35" s="56"/>
      <c r="R35" s="69"/>
      <c r="S35" s="57" t="str">
        <f>IF($N16="X",$L35, "$0.00")</f>
        <v>$0.00</v>
      </c>
      <c r="T35" s="58" t="str">
        <f>IF($N18="X",$L35, "$0.00")</f>
        <v>$0.00</v>
      </c>
    </row>
    <row r="36" spans="2:20" s="3" customFormat="1" ht="12.75" customHeight="1" x14ac:dyDescent="0.2">
      <c r="B36" s="172"/>
      <c r="C36" s="173"/>
      <c r="D36" s="173"/>
      <c r="E36" s="173"/>
      <c r="F36" s="173"/>
      <c r="G36" s="173"/>
      <c r="H36" s="174"/>
      <c r="I36" s="175"/>
      <c r="J36" s="165" t="s">
        <v>40</v>
      </c>
      <c r="K36" s="165"/>
      <c r="L36" s="204" t="str">
        <f>O20</f>
        <v>$0.00</v>
      </c>
      <c r="M36" s="205"/>
      <c r="O36" s="4"/>
      <c r="Q36" s="56"/>
      <c r="R36" s="69"/>
      <c r="S36" s="59"/>
      <c r="T36" s="58" t="str">
        <f>L36</f>
        <v>$0.00</v>
      </c>
    </row>
    <row r="37" spans="2:20" s="3" customFormat="1" ht="12.75" customHeight="1" x14ac:dyDescent="0.2">
      <c r="B37" s="172"/>
      <c r="C37" s="173"/>
      <c r="D37" s="173"/>
      <c r="E37" s="173"/>
      <c r="F37" s="173"/>
      <c r="G37" s="173"/>
      <c r="H37" s="174"/>
      <c r="I37" s="175"/>
      <c r="J37" s="165" t="s">
        <v>28</v>
      </c>
      <c r="K37" s="165"/>
      <c r="L37" s="204" t="str">
        <f>O21</f>
        <v>$0.00</v>
      </c>
      <c r="M37" s="205"/>
      <c r="O37" s="4"/>
      <c r="Q37" s="56"/>
      <c r="R37" s="69"/>
      <c r="S37" s="59"/>
      <c r="T37" s="58" t="str">
        <f>L37</f>
        <v>$0.00</v>
      </c>
    </row>
    <row r="38" spans="2:20" s="3" customFormat="1" ht="12.75" customHeight="1" x14ac:dyDescent="0.2">
      <c r="B38" s="172"/>
      <c r="C38" s="173"/>
      <c r="D38" s="173"/>
      <c r="E38" s="173"/>
      <c r="F38" s="173"/>
      <c r="G38" s="173"/>
      <c r="H38" s="174"/>
      <c r="I38" s="175"/>
      <c r="J38" s="165" t="s">
        <v>29</v>
      </c>
      <c r="K38" s="165"/>
      <c r="L38" s="204" t="str">
        <f>IF(N22&lt;&gt;"",O22,IF(N24&lt;&gt;"",O24, "$0.00"))</f>
        <v>$0.00</v>
      </c>
      <c r="M38" s="205"/>
      <c r="O38" s="4"/>
      <c r="Q38" s="56"/>
      <c r="R38" s="69"/>
      <c r="S38" s="57" t="str">
        <f>IF($N22="X",$L38, "$0.00")</f>
        <v>$0.00</v>
      </c>
      <c r="T38" s="58" t="str">
        <f>IF($N24="X",$L38, "$0.00")</f>
        <v>$0.00</v>
      </c>
    </row>
    <row r="39" spans="2:20" s="3" customFormat="1" x14ac:dyDescent="0.2">
      <c r="B39" s="192" t="s">
        <v>41</v>
      </c>
      <c r="C39" s="193"/>
      <c r="D39" s="193"/>
      <c r="E39" s="193"/>
      <c r="F39" s="193"/>
      <c r="G39" s="193"/>
      <c r="H39" s="193"/>
      <c r="I39" s="194"/>
      <c r="J39" s="195" t="s">
        <v>42</v>
      </c>
      <c r="K39" s="191"/>
      <c r="L39" s="204" t="str">
        <f>O26</f>
        <v>$0.00</v>
      </c>
      <c r="M39" s="205"/>
      <c r="O39" s="4"/>
      <c r="Q39" s="76" t="str">
        <f>L39</f>
        <v>$0.00</v>
      </c>
      <c r="R39" s="69"/>
      <c r="S39" s="59"/>
      <c r="T39" s="60"/>
    </row>
    <row r="40" spans="2:20" s="3" customFormat="1" ht="12.75" customHeight="1" x14ac:dyDescent="0.2">
      <c r="B40" s="172"/>
      <c r="C40" s="173"/>
      <c r="D40" s="173"/>
      <c r="E40" s="173"/>
      <c r="F40" s="173"/>
      <c r="G40" s="173"/>
      <c r="H40" s="174"/>
      <c r="I40" s="175"/>
      <c r="J40" s="195" t="s">
        <v>31</v>
      </c>
      <c r="K40" s="191"/>
      <c r="L40" s="204" t="str">
        <f t="shared" ref="L40:L45" si="1">O27</f>
        <v>$0.00</v>
      </c>
      <c r="M40" s="205"/>
      <c r="O40" s="4"/>
      <c r="Q40" s="75" t="str">
        <f>L40</f>
        <v>$0.00</v>
      </c>
      <c r="R40" s="69"/>
      <c r="S40" s="59"/>
      <c r="T40" s="60"/>
    </row>
    <row r="41" spans="2:20" s="3" customFormat="1" ht="12.75" customHeight="1" x14ac:dyDescent="0.2">
      <c r="B41" s="172"/>
      <c r="C41" s="173"/>
      <c r="D41" s="173"/>
      <c r="E41" s="173"/>
      <c r="F41" s="173"/>
      <c r="G41" s="173"/>
      <c r="H41" s="174"/>
      <c r="I41" s="175"/>
      <c r="J41" s="165" t="s">
        <v>32</v>
      </c>
      <c r="K41" s="165"/>
      <c r="L41" s="204" t="str">
        <f t="shared" si="1"/>
        <v>$0.00</v>
      </c>
      <c r="M41" s="205"/>
      <c r="O41" s="4"/>
      <c r="Q41" s="56"/>
      <c r="R41" s="70" t="str">
        <f>L41</f>
        <v>$0.00</v>
      </c>
      <c r="S41" s="59"/>
      <c r="T41" s="60"/>
    </row>
    <row r="42" spans="2:20" s="3" customFormat="1" ht="12.75" customHeight="1" x14ac:dyDescent="0.2">
      <c r="B42" s="172"/>
      <c r="C42" s="173"/>
      <c r="D42" s="173"/>
      <c r="E42" s="173"/>
      <c r="F42" s="173"/>
      <c r="G42" s="173"/>
      <c r="H42" s="174"/>
      <c r="I42" s="175"/>
      <c r="J42" s="165" t="s">
        <v>43</v>
      </c>
      <c r="K42" s="165"/>
      <c r="L42" s="204" t="str">
        <f t="shared" si="1"/>
        <v>$0.00</v>
      </c>
      <c r="M42" s="205"/>
      <c r="O42" s="4"/>
      <c r="Q42" s="56"/>
      <c r="R42" s="69"/>
      <c r="S42" s="110" t="str">
        <f>IF(N16="X",O29,"$0.00")</f>
        <v>$0.00</v>
      </c>
      <c r="T42" s="109" t="str">
        <f>IF(N18="X",O29,"$0.00")</f>
        <v>$0.00</v>
      </c>
    </row>
    <row r="43" spans="2:20" s="3" customFormat="1" ht="12.75" customHeight="1" x14ac:dyDescent="0.2">
      <c r="B43" s="172"/>
      <c r="C43" s="173"/>
      <c r="D43" s="173"/>
      <c r="E43" s="173"/>
      <c r="F43" s="173"/>
      <c r="G43" s="173"/>
      <c r="H43" s="174"/>
      <c r="I43" s="175"/>
      <c r="J43" s="165" t="s">
        <v>44</v>
      </c>
      <c r="K43" s="165"/>
      <c r="L43" s="204" t="str">
        <f t="shared" si="1"/>
        <v>$0.00</v>
      </c>
      <c r="M43" s="205"/>
      <c r="O43" s="4"/>
      <c r="Q43" s="56"/>
      <c r="R43" s="59"/>
      <c r="S43" s="61"/>
      <c r="T43" s="109" t="str">
        <f>L43</f>
        <v>$0.00</v>
      </c>
    </row>
    <row r="44" spans="2:20" s="3" customFormat="1" x14ac:dyDescent="0.2">
      <c r="B44" s="104" t="s">
        <v>60</v>
      </c>
      <c r="C44" s="38"/>
      <c r="D44" s="201"/>
      <c r="E44" s="201"/>
      <c r="F44" s="94"/>
      <c r="G44" s="94"/>
      <c r="H44" s="94"/>
      <c r="I44" s="95"/>
      <c r="J44" s="191" t="s">
        <v>45</v>
      </c>
      <c r="K44" s="165"/>
      <c r="L44" s="204" t="str">
        <f t="shared" si="1"/>
        <v>$0.00</v>
      </c>
      <c r="M44" s="205"/>
      <c r="O44" s="4"/>
      <c r="Q44" s="56"/>
      <c r="R44" s="69"/>
      <c r="S44" s="59"/>
      <c r="T44" s="58" t="str">
        <f>L44</f>
        <v>$0.00</v>
      </c>
    </row>
    <row r="45" spans="2:20" s="3" customFormat="1" ht="13.5" customHeight="1" thickBot="1" x14ac:dyDescent="0.4">
      <c r="B45" s="89"/>
      <c r="C45" s="90"/>
      <c r="D45" s="202"/>
      <c r="E45" s="202"/>
      <c r="F45" s="97"/>
      <c r="G45" s="97"/>
      <c r="H45" s="98"/>
      <c r="I45" s="99"/>
      <c r="J45" s="185" t="s">
        <v>46</v>
      </c>
      <c r="K45" s="186"/>
      <c r="L45" s="204" t="str">
        <f t="shared" si="1"/>
        <v>$0.00</v>
      </c>
      <c r="M45" s="205"/>
      <c r="O45" s="4"/>
      <c r="Q45" s="62"/>
      <c r="R45" s="72"/>
      <c r="S45" s="63" t="str">
        <f>L45</f>
        <v>$0.00</v>
      </c>
      <c r="T45" s="64"/>
    </row>
    <row r="46" spans="2:20" s="3" customFormat="1" ht="16.5" customHeight="1" thickBot="1" x14ac:dyDescent="0.4">
      <c r="B46" s="91"/>
      <c r="C46" s="92"/>
      <c r="D46" s="203"/>
      <c r="E46" s="203"/>
      <c r="F46" s="101"/>
      <c r="G46" s="101"/>
      <c r="H46" s="102"/>
      <c r="I46" s="103"/>
      <c r="J46" s="187" t="s">
        <v>47</v>
      </c>
      <c r="K46" s="188"/>
      <c r="L46" s="206">
        <f>SUM(L34:M45)</f>
        <v>0</v>
      </c>
      <c r="M46" s="207"/>
      <c r="O46" s="4"/>
      <c r="Q46" s="65">
        <f>SUM(Q34:Q45)</f>
        <v>0</v>
      </c>
      <c r="R46" s="73">
        <f t="shared" ref="R46:T46" si="2">SUM(R34:R45)</f>
        <v>0</v>
      </c>
      <c r="S46" s="66">
        <f t="shared" si="2"/>
        <v>0</v>
      </c>
      <c r="T46" s="67">
        <f t="shared" si="2"/>
        <v>0</v>
      </c>
    </row>
    <row r="47" spans="2:20" s="3" customFormat="1" ht="13.5" thickBot="1" x14ac:dyDescent="0.25">
      <c r="B47" s="2"/>
      <c r="C47" s="2"/>
      <c r="D47" s="2"/>
      <c r="E47" s="39"/>
      <c r="F47" s="39"/>
      <c r="G47" s="39"/>
      <c r="H47" s="39"/>
      <c r="I47" s="40"/>
      <c r="J47" s="41"/>
      <c r="K47" s="42"/>
      <c r="L47" s="42"/>
      <c r="M47" s="42"/>
      <c r="O47" s="4"/>
      <c r="Q47" s="179">
        <f>SUM(Q46:T46)</f>
        <v>0</v>
      </c>
      <c r="R47" s="180"/>
      <c r="S47" s="181"/>
      <c r="T47" s="182"/>
    </row>
    <row r="48" spans="2:20" s="3" customFormat="1" x14ac:dyDescent="0.2">
      <c r="B48" s="196" t="s">
        <v>48</v>
      </c>
      <c r="C48" s="196"/>
      <c r="D48" s="196"/>
      <c r="E48" s="39"/>
      <c r="F48" s="39" t="s">
        <v>49</v>
      </c>
      <c r="G48" s="39"/>
      <c r="H48" s="44"/>
      <c r="I48" s="81"/>
      <c r="J48" s="81"/>
      <c r="K48" s="197" t="s">
        <v>50</v>
      </c>
      <c r="L48" s="197"/>
      <c r="M48" s="197"/>
      <c r="O48" s="4"/>
    </row>
    <row r="49" spans="2:15" s="3" customFormat="1" ht="13.5" thickBot="1" x14ac:dyDescent="0.25">
      <c r="B49" s="2"/>
      <c r="C49" s="2"/>
      <c r="D49" s="2"/>
      <c r="E49" s="39"/>
      <c r="F49" s="39"/>
      <c r="G49" s="39"/>
      <c r="H49" s="39"/>
      <c r="I49" s="82"/>
      <c r="J49" s="82"/>
      <c r="K49" s="82"/>
      <c r="L49" s="82"/>
      <c r="M49" s="81" t="s">
        <v>59</v>
      </c>
      <c r="O49" s="4"/>
    </row>
    <row r="50" spans="2:15" s="3" customFormat="1" x14ac:dyDescent="0.2">
      <c r="B50" s="2"/>
      <c r="C50" s="2"/>
      <c r="D50" s="2"/>
      <c r="E50" s="39"/>
      <c r="F50" s="39"/>
      <c r="G50" s="39"/>
      <c r="H50" s="39"/>
      <c r="I50" s="39"/>
      <c r="J50" s="86" t="s">
        <v>57</v>
      </c>
      <c r="K50" s="87" t="s">
        <v>58</v>
      </c>
      <c r="L50" s="87" t="s">
        <v>55</v>
      </c>
      <c r="M50" s="88" t="s">
        <v>56</v>
      </c>
      <c r="O50" s="4"/>
    </row>
    <row r="51" spans="2:15" s="3" customFormat="1" ht="13.5" thickBot="1" x14ac:dyDescent="0.25">
      <c r="J51" s="83">
        <f>Q46</f>
        <v>0</v>
      </c>
      <c r="K51" s="84">
        <f>R46</f>
        <v>0</v>
      </c>
      <c r="L51" s="84">
        <f>S46</f>
        <v>0</v>
      </c>
      <c r="M51" s="85">
        <f>T46</f>
        <v>0</v>
      </c>
      <c r="O51" s="4"/>
    </row>
    <row r="52" spans="2:15" s="3" customFormat="1" x14ac:dyDescent="0.2">
      <c r="O52" s="4"/>
    </row>
    <row r="53" spans="2:15" s="3" customFormat="1" x14ac:dyDescent="0.2">
      <c r="O53" s="4"/>
    </row>
    <row r="54" spans="2:15" s="3" customFormat="1" x14ac:dyDescent="0.2">
      <c r="B54" s="2"/>
      <c r="C54" s="2"/>
      <c r="D54" s="2"/>
      <c r="E54" s="39"/>
      <c r="F54" s="39"/>
      <c r="G54" s="39"/>
      <c r="H54" s="39"/>
      <c r="I54" s="39"/>
      <c r="J54" s="39"/>
      <c r="K54" s="2"/>
      <c r="L54" s="2"/>
      <c r="M54" s="43"/>
      <c r="O54" s="4"/>
    </row>
  </sheetData>
  <sheetProtection sheet="1" objects="1" scenarios="1" selectLockedCells="1"/>
  <mergeCells count="64">
    <mergeCell ref="L42:M42"/>
    <mergeCell ref="J43:K43"/>
    <mergeCell ref="J45:K45"/>
    <mergeCell ref="L45:M45"/>
    <mergeCell ref="J46:K46"/>
    <mergeCell ref="L46:M46"/>
    <mergeCell ref="B48:D48"/>
    <mergeCell ref="K48:M48"/>
    <mergeCell ref="B39:I39"/>
    <mergeCell ref="J39:K39"/>
    <mergeCell ref="L39:M39"/>
    <mergeCell ref="B40:I41"/>
    <mergeCell ref="J40:K40"/>
    <mergeCell ref="L40:M40"/>
    <mergeCell ref="J41:K41"/>
    <mergeCell ref="L41:M41"/>
    <mergeCell ref="D44:E46"/>
    <mergeCell ref="L43:M43"/>
    <mergeCell ref="J44:K44"/>
    <mergeCell ref="L44:M44"/>
    <mergeCell ref="B42:I43"/>
    <mergeCell ref="J42:K42"/>
    <mergeCell ref="B35:I35"/>
    <mergeCell ref="J35:K35"/>
    <mergeCell ref="L35:M35"/>
    <mergeCell ref="B36:I38"/>
    <mergeCell ref="J36:K36"/>
    <mergeCell ref="L36:M36"/>
    <mergeCell ref="J37:K37"/>
    <mergeCell ref="L37:M37"/>
    <mergeCell ref="J38:K38"/>
    <mergeCell ref="L38:M38"/>
    <mergeCell ref="B32:D32"/>
    <mergeCell ref="B33:I34"/>
    <mergeCell ref="J33:K33"/>
    <mergeCell ref="L33:M33"/>
    <mergeCell ref="J34:K34"/>
    <mergeCell ref="L34:M34"/>
    <mergeCell ref="B26:D26"/>
    <mergeCell ref="B27:D27"/>
    <mergeCell ref="B28:D28"/>
    <mergeCell ref="B29:D29"/>
    <mergeCell ref="B30:D30"/>
    <mergeCell ref="B10:D11"/>
    <mergeCell ref="E10:M10"/>
    <mergeCell ref="B20:D20"/>
    <mergeCell ref="B21:D21"/>
    <mergeCell ref="B22:B23"/>
    <mergeCell ref="L1:M1"/>
    <mergeCell ref="Q32:T32"/>
    <mergeCell ref="Q47:T47"/>
    <mergeCell ref="B1:D4"/>
    <mergeCell ref="E1:I1"/>
    <mergeCell ref="E2:I2"/>
    <mergeCell ref="E3:I3"/>
    <mergeCell ref="L5:M6"/>
    <mergeCell ref="B6:G6"/>
    <mergeCell ref="B7:D7"/>
    <mergeCell ref="E7:K7"/>
    <mergeCell ref="L7:M8"/>
    <mergeCell ref="B8:D8"/>
    <mergeCell ref="E8:K8"/>
    <mergeCell ref="B31:D31"/>
    <mergeCell ref="B9:M9"/>
  </mergeCells>
  <pageMargins left="0.7" right="0.7" top="0.75" bottom="0.75" header="0.3" footer="0.3"/>
  <pageSetup scale="92" orientation="portrait" r:id="rId1"/>
  <colBreaks count="1" manualBreakCount="1">
    <brk id="1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Apts. 5 or more units 12-1-2021</vt:lpstr>
      <vt:lpstr>Row, Town, Semi-det,dup 12-1-21</vt:lpstr>
      <vt:lpstr>Detached House 12-1-2021</vt:lpstr>
      <vt:lpstr>Mobile Home 12-1-2021</vt:lpstr>
      <vt:lpstr>'Apts. 5 or more units 12-1-2021'!Print_Area</vt:lpstr>
      <vt:lpstr>'Detached House 12-1-2021'!Print_Area</vt:lpstr>
      <vt:lpstr>'Mobile Home 12-1-2021'!Print_Area</vt:lpstr>
      <vt:lpstr>'Row, Town, Semi-det,dup 12-1-21'!Print_Area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Meza</dc:creator>
  <cp:lastModifiedBy>Yolanda Ann Figueroa</cp:lastModifiedBy>
  <cp:lastPrinted>2021-01-12T19:53:57Z</cp:lastPrinted>
  <dcterms:created xsi:type="dcterms:W3CDTF">2018-02-08T16:33:15Z</dcterms:created>
  <dcterms:modified xsi:type="dcterms:W3CDTF">2022-01-12T03:12:10Z</dcterms:modified>
</cp:coreProperties>
</file>