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fileSharing readOnlyRecommended="1" userName="Yolanda Ann Figueroa" algorithmName="SHA-512" hashValue="+WNFy2Az/fgtmDZcGu3rw6nRLOUdsAaVDQb4/ShqOVznq5Y0/pfYFvkWr+WJEM4ooswOFT3xStbldv2u+cCPDw==" saltValue="bJkVn1q35qoZwvDlYFevrQ==" spinCount="100000"/>
  <workbookPr defaultThemeVersion="166925"/>
  <mc:AlternateContent xmlns:mc="http://schemas.openxmlformats.org/markup-compatibility/2006">
    <mc:Choice Requires="x15">
      <x15ac:absPath xmlns:x15ac="http://schemas.microsoft.com/office/spreadsheetml/2010/11/ac" url="H:\Staff Forms\Blank Housing Packets 2021\Utility Allowance Worksheets\"/>
    </mc:Choice>
  </mc:AlternateContent>
  <xr:revisionPtr revIDLastSave="0" documentId="13_ncr:10001_{B0D5D64F-1FF4-47AA-809C-113567C94A97}" xr6:coauthVersionLast="47" xr6:coauthVersionMax="47" xr10:uidLastSave="{00000000-0000-0000-0000-000000000000}"/>
  <bookViews>
    <workbookView xWindow="20370" yWindow="-120" windowWidth="29040" windowHeight="15840" activeTab="1" xr2:uid="{A9E907C7-E3D8-4BE4-9724-214685BDE9A9}"/>
  </bookViews>
  <sheets>
    <sheet name="Multifamily 11-1-2021" sheetId="1" r:id="rId1"/>
    <sheet name="Sing. fam.-Mob. home 8-1-2021 " sheetId="2" r:id="rId2"/>
  </sheets>
  <externalReferences>
    <externalReference r:id="rId3"/>
  </externalReferences>
  <definedNames>
    <definedName name="Numberoftimeshomeless">[1]Key!$A$102:$A$108</definedName>
    <definedName name="_xlnm.Print_Area" localSheetId="0">'Multifamily 11-1-2021'!$B$1:$L$52</definedName>
    <definedName name="_xlnm.Print_Area" localSheetId="1">'Sing. fam.-Mob. home 8-1-2021 '!$B$1:$L$52</definedName>
    <definedName name="Race">[1]Key!$A$62:$A$68</definedName>
    <definedName name="Relationshiptoheadofhousehold">[1]Key!$A$131:$A$135</definedName>
    <definedName name="Residencepriortoprojectentry">[1]Key!$A$9:$A$32</definedName>
    <definedName name="SUBSTANCEABUSEHOWCONFIRMED">[1]Key!$A$235:$A$238</definedName>
    <definedName name="Substanceabuseproblem">[1]Key!$A$147:$A$152</definedName>
    <definedName name="TYPEOFRESIDENCE">[1]Key!$A$193:$A$218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 i="1" l="1"/>
  <c r="U42" i="1" s="1"/>
  <c r="O42" i="1"/>
  <c r="T42" i="1" s="1"/>
  <c r="P42" i="2"/>
  <c r="U42" i="2" s="1"/>
  <c r="O42" i="2"/>
  <c r="T42" i="2" s="1"/>
  <c r="U43" i="2"/>
  <c r="T43" i="2"/>
  <c r="K43" i="2" s="1"/>
  <c r="U38" i="2"/>
  <c r="T38" i="2"/>
  <c r="K38" i="2"/>
  <c r="U35" i="2"/>
  <c r="U34" i="2"/>
  <c r="T34" i="2"/>
  <c r="K34" i="2"/>
  <c r="P32" i="2"/>
  <c r="O32" i="2"/>
  <c r="P31" i="2"/>
  <c r="O31" i="2"/>
  <c r="K44" i="2" s="1"/>
  <c r="U44" i="2" s="1"/>
  <c r="P30" i="2"/>
  <c r="O30" i="2"/>
  <c r="P29" i="2"/>
  <c r="O29" i="2"/>
  <c r="P28" i="2"/>
  <c r="O28" i="2"/>
  <c r="K41" i="2" s="1"/>
  <c r="S41" i="2" s="1"/>
  <c r="S46" i="2" s="1"/>
  <c r="J52" i="2" s="1"/>
  <c r="P27" i="2"/>
  <c r="O27" i="2"/>
  <c r="K40" i="2" s="1"/>
  <c r="R40" i="2" s="1"/>
  <c r="P26" i="2"/>
  <c r="O26" i="2"/>
  <c r="K39" i="2" s="1"/>
  <c r="R39" i="2" s="1"/>
  <c r="P24" i="2"/>
  <c r="O24" i="2"/>
  <c r="P23" i="2"/>
  <c r="O23" i="2"/>
  <c r="P22" i="2"/>
  <c r="O22" i="2"/>
  <c r="P21" i="2"/>
  <c r="O21" i="2"/>
  <c r="K37" i="2" s="1"/>
  <c r="U37" i="2" s="1"/>
  <c r="P20" i="2"/>
  <c r="O20" i="2"/>
  <c r="K36" i="2" s="1"/>
  <c r="U36" i="2" s="1"/>
  <c r="P18" i="2"/>
  <c r="O18" i="2"/>
  <c r="P17" i="2"/>
  <c r="O17" i="2"/>
  <c r="P16" i="2"/>
  <c r="O16" i="2"/>
  <c r="K35" i="2" s="1"/>
  <c r="T35" i="2" s="1"/>
  <c r="P13" i="2"/>
  <c r="O13" i="2"/>
  <c r="P12" i="2"/>
  <c r="O12" i="2"/>
  <c r="P11" i="2"/>
  <c r="O11" i="2"/>
  <c r="P10" i="2"/>
  <c r="O10" i="2"/>
  <c r="U43" i="1"/>
  <c r="T43" i="1"/>
  <c r="O29" i="1"/>
  <c r="O30" i="1"/>
  <c r="O32" i="1"/>
  <c r="O31" i="1"/>
  <c r="O28" i="1"/>
  <c r="O27" i="1"/>
  <c r="O26" i="1"/>
  <c r="O24" i="1"/>
  <c r="O23" i="1"/>
  <c r="O22" i="1"/>
  <c r="O21" i="1"/>
  <c r="O20" i="1"/>
  <c r="O18" i="1"/>
  <c r="O17" i="1"/>
  <c r="O16" i="1"/>
  <c r="O13" i="1"/>
  <c r="O12" i="1"/>
  <c r="O11" i="1"/>
  <c r="O10" i="1"/>
  <c r="K43" i="1" l="1"/>
  <c r="K42" i="2"/>
  <c r="K46" i="2" s="1"/>
  <c r="T46" i="2"/>
  <c r="K52" i="2" s="1"/>
  <c r="U46" i="2"/>
  <c r="L52" i="2" s="1"/>
  <c r="R46" i="2"/>
  <c r="K38" i="1"/>
  <c r="U38" i="1" s="1"/>
  <c r="K34" i="1"/>
  <c r="K42" i="1"/>
  <c r="K35" i="1"/>
  <c r="T38" i="1"/>
  <c r="U34" i="1"/>
  <c r="P32" i="1"/>
  <c r="P31" i="1"/>
  <c r="K44" i="1"/>
  <c r="U44" i="1" s="1"/>
  <c r="P30" i="1"/>
  <c r="P29" i="1"/>
  <c r="P28" i="1"/>
  <c r="K41" i="1"/>
  <c r="S41" i="1" s="1"/>
  <c r="S46" i="1" s="1"/>
  <c r="P27" i="1"/>
  <c r="K40" i="1"/>
  <c r="R40" i="1" s="1"/>
  <c r="P26" i="1"/>
  <c r="K39" i="1"/>
  <c r="R39" i="1" s="1"/>
  <c r="P24" i="1"/>
  <c r="P23" i="1"/>
  <c r="P22" i="1"/>
  <c r="P21" i="1"/>
  <c r="K37" i="1"/>
  <c r="U37" i="1" s="1"/>
  <c r="P20" i="1"/>
  <c r="K36" i="1"/>
  <c r="U36" i="1" s="1"/>
  <c r="P18" i="1"/>
  <c r="P17" i="1"/>
  <c r="P16" i="1"/>
  <c r="P13" i="1"/>
  <c r="P12" i="1"/>
  <c r="P11" i="1"/>
  <c r="P10" i="1"/>
  <c r="I52" i="2" l="1"/>
  <c r="R47" i="2"/>
  <c r="T34" i="1"/>
  <c r="K46" i="1"/>
  <c r="J52" i="1"/>
  <c r="R46" i="1"/>
  <c r="I52" i="1" s="1"/>
  <c r="U35" i="1" l="1"/>
  <c r="U46" i="1" s="1"/>
  <c r="T35" i="1"/>
  <c r="T46" i="1" s="1"/>
  <c r="K52" i="1" l="1"/>
  <c r="L52" i="1"/>
  <c r="R47" i="1" l="1"/>
</calcChain>
</file>

<file path=xl/sharedStrings.xml><?xml version="1.0" encoding="utf-8"?>
<sst xmlns="http://schemas.openxmlformats.org/spreadsheetml/2006/main" count="179" uniqueCount="63">
  <si>
    <t>Allowance for Tenant-</t>
  </si>
  <si>
    <t>U.S. Department of Housing</t>
  </si>
  <si>
    <t>OMB Approval No. 2577-0169</t>
  </si>
  <si>
    <t xml:space="preserve">Furnished Utilities and </t>
  </si>
  <si>
    <t>and Urban Development</t>
  </si>
  <si>
    <t>(exp. 4/30/2018)</t>
  </si>
  <si>
    <t>Other Services</t>
  </si>
  <si>
    <t>Office of Public and Indian Housing</t>
  </si>
  <si>
    <t>The following allowances are used to determine the total cost of tenant-furnished utilities.</t>
  </si>
  <si>
    <t>Effective</t>
  </si>
  <si>
    <t>Montgomery County, TX</t>
  </si>
  <si>
    <t xml:space="preserve">Utility or Service </t>
  </si>
  <si>
    <t>Monthly Dollar Allowances</t>
  </si>
  <si>
    <t>0BR</t>
  </si>
  <si>
    <t>1BR</t>
  </si>
  <si>
    <t>2BR</t>
  </si>
  <si>
    <t>3BR</t>
  </si>
  <si>
    <t>4BR</t>
  </si>
  <si>
    <t>5BR</t>
  </si>
  <si>
    <t>Heating</t>
  </si>
  <si>
    <t>Natural Gas</t>
  </si>
  <si>
    <t>Bottled Gas</t>
  </si>
  <si>
    <t>Electric</t>
  </si>
  <si>
    <t>Electric-Heat Pump</t>
  </si>
  <si>
    <t>Fuel Oil</t>
  </si>
  <si>
    <t>Other</t>
  </si>
  <si>
    <t>Cooking</t>
  </si>
  <si>
    <t>Other Electric</t>
  </si>
  <si>
    <t>Air Conditioning</t>
  </si>
  <si>
    <t>Water Heating</t>
  </si>
  <si>
    <t xml:space="preserve">Water </t>
  </si>
  <si>
    <t xml:space="preserve">Sewer </t>
  </si>
  <si>
    <t xml:space="preserve">Trash Collection </t>
  </si>
  <si>
    <t xml:space="preserve">Other - specify </t>
  </si>
  <si>
    <t>Refrigerator</t>
  </si>
  <si>
    <t>MAX ALLOWABLE</t>
  </si>
  <si>
    <t>Actual Family Allowances To be used by the family to compute allowance.</t>
  </si>
  <si>
    <t>Utility or Service</t>
  </si>
  <si>
    <t>per month cost</t>
  </si>
  <si>
    <t>Water/Sewer</t>
  </si>
  <si>
    <t>Trash</t>
  </si>
  <si>
    <t>Complete below for the actual unit rented.</t>
  </si>
  <si>
    <t>Name of Family</t>
  </si>
  <si>
    <t>Address of Unit</t>
  </si>
  <si>
    <t>Street and Apartment Number</t>
  </si>
  <si>
    <t>Sewer</t>
  </si>
  <si>
    <t>Trash Collection</t>
  </si>
  <si>
    <t>City, State, Zip Code</t>
  </si>
  <si>
    <t>Number of bedrooms</t>
  </si>
  <si>
    <t>Total</t>
  </si>
  <si>
    <t>Page 1 of 1</t>
  </si>
  <si>
    <t>HAPPY Software, Inc.</t>
  </si>
  <si>
    <t>KB 03/26/2019 Page 1</t>
  </si>
  <si>
    <t>Multifamily</t>
  </si>
  <si>
    <t>gas $17/ ele $10</t>
  </si>
  <si>
    <r>
      <rPr>
        <vertAlign val="superscript"/>
        <sz val="12"/>
        <color indexed="8"/>
        <rFont val="Calibri"/>
        <family val="2"/>
        <scheme val="minor"/>
      </rPr>
      <t>Locality:</t>
    </r>
    <r>
      <rPr>
        <b/>
        <vertAlign val="superscript"/>
        <sz val="12"/>
        <color indexed="8"/>
        <rFont val="Calibri"/>
        <family val="2"/>
        <scheme val="minor"/>
      </rPr>
      <t xml:space="preserve"> </t>
    </r>
  </si>
  <si>
    <r>
      <rPr>
        <vertAlign val="superscript"/>
        <sz val="12"/>
        <color indexed="8"/>
        <rFont val="Calibri"/>
        <family val="2"/>
        <scheme val="minor"/>
      </rPr>
      <t>Unit Type:</t>
    </r>
    <r>
      <rPr>
        <b/>
        <vertAlign val="superscript"/>
        <sz val="12"/>
        <color indexed="8"/>
        <rFont val="Calibri"/>
        <family val="2"/>
        <scheme val="minor"/>
      </rPr>
      <t xml:space="preserve"> </t>
    </r>
  </si>
  <si>
    <t>X</t>
  </si>
  <si>
    <t>Range</t>
  </si>
  <si>
    <t>form HUD$0.0052667 (09/14)</t>
  </si>
  <si>
    <t xml:space="preserve">Other gas $17/ele $10 </t>
  </si>
  <si>
    <t>Gas</t>
  </si>
  <si>
    <t>Single Family/Mobile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</si>
</sst>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8" x14ac:knownFonts="1">
    <font>
      <sz val="11"/>
      <color theme="1"/>
      <name val="Calibri"/>
      <family val="2"/>
      <scheme val="minor"/>
    </font>
    <font>
      <sz val="11"/>
      <color theme="1"/>
      <name val="Calibri"/>
      <family val="2"/>
      <scheme val="minor"/>
    </font>
    <font>
      <b/>
      <sz val="12"/>
      <name val="Calibri"/>
      <family val="2"/>
      <scheme val="minor"/>
    </font>
    <font>
      <b/>
      <sz val="8"/>
      <color theme="1"/>
      <name val="Calibri"/>
      <family val="2"/>
      <scheme val="minor"/>
    </font>
    <font>
      <sz val="10"/>
      <name val="Calibri"/>
      <family val="2"/>
      <scheme val="minor"/>
    </font>
    <font>
      <sz val="8"/>
      <color theme="1"/>
      <name val="Calibri"/>
      <family val="2"/>
      <scheme val="minor"/>
    </font>
    <font>
      <sz val="11"/>
      <name val="Calibri"/>
      <family val="2"/>
      <scheme val="minor"/>
    </font>
    <font>
      <b/>
      <vertAlign val="superscript"/>
      <sz val="12"/>
      <color indexed="8"/>
      <name val="Calibri"/>
      <family val="2"/>
      <scheme val="minor"/>
    </font>
    <font>
      <vertAlign val="superscript"/>
      <sz val="12"/>
      <color indexed="8"/>
      <name val="Calibri"/>
      <family val="2"/>
      <scheme val="minor"/>
    </font>
    <font>
      <vertAlign val="superscript"/>
      <sz val="12"/>
      <name val="Calibri"/>
      <family val="2"/>
      <scheme val="minor"/>
    </font>
    <font>
      <b/>
      <vertAlign val="superscript"/>
      <sz val="12"/>
      <color theme="1"/>
      <name val="Calibri"/>
      <family val="2"/>
      <scheme val="minor"/>
    </font>
    <font>
      <vertAlign val="superscript"/>
      <sz val="12"/>
      <color theme="1"/>
      <name val="Calibri"/>
      <family val="2"/>
      <scheme val="minor"/>
    </font>
    <font>
      <sz val="18"/>
      <color indexed="8"/>
      <name val="Calibri"/>
      <family val="2"/>
      <scheme val="minor"/>
    </font>
    <font>
      <sz val="18"/>
      <color theme="1"/>
      <name val="Calibri"/>
      <family val="2"/>
      <scheme val="minor"/>
    </font>
    <font>
      <b/>
      <sz val="18"/>
      <color theme="1"/>
      <name val="Calibri"/>
      <family val="2"/>
      <scheme val="minor"/>
    </font>
    <font>
      <sz val="18"/>
      <name val="Calibri"/>
      <family val="2"/>
      <scheme val="minor"/>
    </font>
    <font>
      <sz val="12"/>
      <name val="Calibri"/>
      <family val="2"/>
      <scheme val="minor"/>
    </font>
    <font>
      <b/>
      <i/>
      <sz val="12"/>
      <name val="Calibri"/>
      <family val="2"/>
      <scheme val="minor"/>
    </font>
    <font>
      <b/>
      <sz val="10"/>
      <name val="Calibri"/>
      <family val="2"/>
      <scheme val="minor"/>
    </font>
    <font>
      <b/>
      <sz val="8"/>
      <name val="Calibri"/>
      <family val="2"/>
      <scheme val="minor"/>
    </font>
    <font>
      <sz val="10"/>
      <color theme="0"/>
      <name val="Calibri"/>
      <family val="2"/>
      <scheme val="minor"/>
    </font>
    <font>
      <b/>
      <sz val="7"/>
      <name val="Calibri"/>
      <family val="2"/>
      <scheme val="minor"/>
    </font>
    <font>
      <sz val="7"/>
      <name val="Calibri"/>
      <family val="2"/>
      <scheme val="minor"/>
    </font>
    <font>
      <b/>
      <sz val="12"/>
      <color theme="0" tint="-0.249977111117893"/>
      <name val="Calibri"/>
      <family val="2"/>
      <scheme val="minor"/>
    </font>
    <font>
      <b/>
      <sz val="16"/>
      <name val="Calibri"/>
      <family val="2"/>
      <scheme val="minor"/>
    </font>
    <font>
      <b/>
      <sz val="16"/>
      <color indexed="10"/>
      <name val="Calibri"/>
      <family val="2"/>
      <scheme val="minor"/>
    </font>
    <font>
      <sz val="8"/>
      <name val="Calibri"/>
      <family val="2"/>
      <scheme val="minor"/>
    </font>
    <font>
      <sz val="36"/>
      <name val="Calibri"/>
      <family val="2"/>
      <scheme val="minor"/>
    </font>
  </fonts>
  <fills count="8">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
      <patternFill patternType="solid">
        <fgColor theme="0" tint="-0.499984740745262"/>
        <bgColor indexed="64"/>
      </patternFill>
    </fill>
    <fill>
      <patternFill patternType="solid">
        <fgColor rgb="FFFFFF66"/>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07">
    <xf numFmtId="0" fontId="0" fillId="0" borderId="0" xfId="0"/>
    <xf numFmtId="0" fontId="2"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3" fillId="0" borderId="0" xfId="2" applyFont="1" applyProtection="1">
      <protection hidden="1"/>
    </xf>
    <xf numFmtId="0" fontId="4" fillId="0" borderId="0" xfId="0" applyFont="1" applyAlignment="1" applyProtection="1">
      <alignment horizontal="center"/>
      <protection hidden="1"/>
    </xf>
    <xf numFmtId="0" fontId="5" fillId="0" borderId="0" xfId="2" applyFont="1" applyAlignment="1" applyProtection="1">
      <alignment horizontal="right"/>
      <protection hidden="1"/>
    </xf>
    <xf numFmtId="164" fontId="4" fillId="0" borderId="0" xfId="0" applyNumberFormat="1" applyFont="1" applyProtection="1">
      <protection hidden="1"/>
    </xf>
    <xf numFmtId="0" fontId="4" fillId="0" borderId="0" xfId="0" applyFont="1" applyProtection="1">
      <protection hidden="1"/>
    </xf>
    <xf numFmtId="0" fontId="5" fillId="0" borderId="0" xfId="2" applyFont="1" applyAlignment="1" applyProtection="1">
      <alignment horizontal="left" vertical="center"/>
      <protection hidden="1"/>
    </xf>
    <xf numFmtId="0" fontId="6" fillId="0" borderId="0" xfId="0" applyFont="1" applyAlignment="1" applyProtection="1">
      <alignment vertical="center"/>
      <protection hidden="1"/>
    </xf>
    <xf numFmtId="49" fontId="7" fillId="0" borderId="1" xfId="2" applyNumberFormat="1" applyFont="1" applyBorder="1" applyAlignment="1" applyProtection="1">
      <alignment horizontal="left" vertical="top"/>
      <protection hidden="1"/>
    </xf>
    <xf numFmtId="49" fontId="9" fillId="0" borderId="1" xfId="0" applyNumberFormat="1" applyFont="1" applyBorder="1" applyAlignment="1" applyProtection="1">
      <alignment horizontal="left" vertical="center"/>
      <protection hidden="1"/>
    </xf>
    <xf numFmtId="49" fontId="9" fillId="0" borderId="2" xfId="0" applyNumberFormat="1" applyFont="1" applyBorder="1" applyAlignment="1" applyProtection="1">
      <alignment horizontal="left" vertical="center"/>
      <protection hidden="1"/>
    </xf>
    <xf numFmtId="49" fontId="7" fillId="0" borderId="3" xfId="2" applyNumberFormat="1" applyFont="1" applyBorder="1" applyAlignment="1" applyProtection="1">
      <alignment horizontal="left" vertical="top"/>
      <protection hidden="1"/>
    </xf>
    <xf numFmtId="49" fontId="9" fillId="0" borderId="1" xfId="0" applyNumberFormat="1" applyFont="1" applyBorder="1" applyProtection="1">
      <protection hidden="1"/>
    </xf>
    <xf numFmtId="49" fontId="10" fillId="0" borderId="1" xfId="2" applyNumberFormat="1" applyFont="1" applyBorder="1" applyAlignment="1" applyProtection="1">
      <alignment horizontal="left" vertical="top" wrapText="1"/>
      <protection hidden="1"/>
    </xf>
    <xf numFmtId="49" fontId="10" fillId="0" borderId="2" xfId="2" applyNumberFormat="1" applyFont="1" applyBorder="1" applyAlignment="1" applyProtection="1">
      <alignment horizontal="left" vertical="top" wrapText="1"/>
      <protection hidden="1"/>
    </xf>
    <xf numFmtId="49" fontId="11" fillId="0" borderId="3" xfId="2" applyNumberFormat="1" applyFont="1" applyBorder="1" applyAlignment="1" applyProtection="1">
      <alignment vertical="top"/>
      <protection hidden="1"/>
    </xf>
    <xf numFmtId="49" fontId="10" fillId="0" borderId="0" xfId="2" applyNumberFormat="1" applyFont="1" applyAlignment="1" applyProtection="1">
      <alignment horizontal="left" vertical="top" wrapText="1"/>
      <protection hidden="1"/>
    </xf>
    <xf numFmtId="49" fontId="9" fillId="0" borderId="0" xfId="0" applyNumberFormat="1" applyFont="1" applyProtection="1">
      <protection hidden="1"/>
    </xf>
    <xf numFmtId="0" fontId="13" fillId="0" borderId="0" xfId="2" applyFont="1" applyAlignment="1" applyProtection="1">
      <alignment horizontal="center" vertical="center"/>
      <protection hidden="1"/>
    </xf>
    <xf numFmtId="0" fontId="14" fillId="0" borderId="0" xfId="2" applyFont="1" applyAlignment="1" applyProtection="1">
      <alignment horizontal="left" vertical="top" wrapText="1"/>
      <protection hidden="1"/>
    </xf>
    <xf numFmtId="164" fontId="14" fillId="0" borderId="0" xfId="2" applyNumberFormat="1" applyFont="1" applyAlignment="1" applyProtection="1">
      <alignment horizontal="left" vertical="top" wrapText="1"/>
      <protection hidden="1"/>
    </xf>
    <xf numFmtId="0" fontId="15" fillId="0" borderId="0" xfId="0" applyFont="1" applyProtection="1">
      <protection hidden="1"/>
    </xf>
    <xf numFmtId="0" fontId="16" fillId="0" borderId="0" xfId="0" applyFont="1" applyAlignment="1" applyProtection="1">
      <alignment vertical="top"/>
      <protection hidden="1"/>
    </xf>
    <xf numFmtId="0" fontId="17" fillId="0" borderId="0" xfId="0" applyFont="1" applyAlignment="1" applyProtection="1">
      <alignment vertical="center"/>
      <protection hidden="1"/>
    </xf>
    <xf numFmtId="0" fontId="16" fillId="0" borderId="7" xfId="0" applyFont="1" applyBorder="1" applyAlignment="1" applyProtection="1">
      <alignment vertical="top"/>
      <protection hidden="1"/>
    </xf>
    <xf numFmtId="0" fontId="5" fillId="0" borderId="0" xfId="2" applyFont="1" applyAlignment="1" applyProtection="1">
      <alignment horizontal="center" vertical="center"/>
      <protection hidden="1"/>
    </xf>
    <xf numFmtId="0" fontId="5" fillId="0" borderId="0" xfId="2" applyFont="1" applyAlignment="1" applyProtection="1">
      <alignment horizontal="left" vertical="top"/>
      <protection hidden="1"/>
    </xf>
    <xf numFmtId="164" fontId="5" fillId="0" borderId="0" xfId="2" applyNumberFormat="1" applyFont="1" applyAlignment="1" applyProtection="1">
      <alignment horizontal="left" vertical="top"/>
      <protection hidden="1"/>
    </xf>
    <xf numFmtId="0" fontId="16" fillId="0" borderId="0" xfId="0" applyFont="1" applyProtection="1">
      <protection hidden="1"/>
    </xf>
    <xf numFmtId="0" fontId="17" fillId="0" borderId="8" xfId="0" applyFont="1" applyBorder="1" applyAlignment="1" applyProtection="1">
      <alignment vertical="center"/>
      <protection hidden="1"/>
    </xf>
    <xf numFmtId="0" fontId="16" fillId="0" borderId="8" xfId="0" applyFont="1" applyBorder="1" applyAlignment="1" applyProtection="1">
      <alignment vertical="top"/>
      <protection hidden="1"/>
    </xf>
    <xf numFmtId="0" fontId="16" fillId="0" borderId="9" xfId="0" applyFont="1" applyBorder="1" applyAlignment="1" applyProtection="1">
      <alignment vertical="top"/>
      <protection hidden="1"/>
    </xf>
    <xf numFmtId="0" fontId="18" fillId="0" borderId="10"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18" fillId="0" borderId="0" xfId="0" applyFont="1" applyAlignment="1" applyProtection="1">
      <alignment horizontal="center"/>
      <protection hidden="1"/>
    </xf>
    <xf numFmtId="164" fontId="18" fillId="0" borderId="0" xfId="0" applyNumberFormat="1" applyFont="1" applyAlignment="1" applyProtection="1">
      <alignment horizontal="center"/>
      <protection hidden="1"/>
    </xf>
    <xf numFmtId="0" fontId="18" fillId="0" borderId="0" xfId="0" applyFont="1" applyProtection="1">
      <protection hidden="1"/>
    </xf>
    <xf numFmtId="0" fontId="4" fillId="0" borderId="0" xfId="0" applyFont="1" applyAlignment="1" applyProtection="1">
      <alignment horizontal="right"/>
      <protection hidden="1"/>
    </xf>
    <xf numFmtId="0" fontId="4" fillId="0" borderId="4" xfId="0" applyFont="1" applyBorder="1" applyAlignment="1" applyProtection="1">
      <alignment horizontal="left"/>
      <protection hidden="1"/>
    </xf>
    <xf numFmtId="0" fontId="4" fillId="0" borderId="12" xfId="0" applyFont="1" applyBorder="1" applyAlignment="1" applyProtection="1">
      <alignment horizontal="left"/>
      <protection hidden="1"/>
    </xf>
    <xf numFmtId="0" fontId="4" fillId="0" borderId="5" xfId="0" applyFont="1" applyBorder="1" applyProtection="1">
      <protection hidden="1"/>
    </xf>
    <xf numFmtId="165" fontId="4" fillId="0" borderId="5" xfId="0" applyNumberFormat="1" applyFont="1" applyBorder="1" applyAlignment="1" applyProtection="1">
      <alignment horizontal="center"/>
      <protection hidden="1"/>
    </xf>
    <xf numFmtId="165" fontId="4" fillId="0" borderId="13" xfId="0" applyNumberFormat="1" applyFont="1" applyBorder="1" applyAlignment="1" applyProtection="1">
      <alignment horizontal="center"/>
      <protection hidden="1"/>
    </xf>
    <xf numFmtId="165" fontId="4" fillId="0" borderId="6" xfId="0" applyNumberFormat="1" applyFont="1" applyBorder="1" applyAlignment="1" applyProtection="1">
      <alignment horizontal="center"/>
      <protection hidden="1"/>
    </xf>
    <xf numFmtId="165" fontId="4" fillId="0" borderId="0" xfId="0" applyNumberFormat="1" applyFont="1" applyAlignment="1" applyProtection="1">
      <alignment horizontal="center"/>
      <protection hidden="1"/>
    </xf>
    <xf numFmtId="0" fontId="4" fillId="2" borderId="14" xfId="0" applyFont="1" applyFill="1" applyBorder="1" applyAlignment="1" applyProtection="1">
      <alignment horizontal="center"/>
      <protection locked="0" hidden="1"/>
    </xf>
    <xf numFmtId="164" fontId="4" fillId="0" borderId="0" xfId="0" applyNumberFormat="1" applyFont="1" applyAlignment="1" applyProtection="1">
      <alignment horizontal="center"/>
      <protection hidden="1"/>
    </xf>
    <xf numFmtId="0" fontId="4" fillId="0" borderId="15" xfId="0" applyFont="1" applyBorder="1" applyAlignment="1" applyProtection="1">
      <alignment horizontal="left"/>
      <protection hidden="1"/>
    </xf>
    <xf numFmtId="0" fontId="4" fillId="0" borderId="16" xfId="0" applyFont="1" applyBorder="1" applyProtection="1">
      <protection hidden="1"/>
    </xf>
    <xf numFmtId="165" fontId="4" fillId="3" borderId="16" xfId="0" applyNumberFormat="1" applyFont="1" applyFill="1" applyBorder="1" applyAlignment="1" applyProtection="1">
      <alignment horizontal="center"/>
      <protection hidden="1"/>
    </xf>
    <xf numFmtId="165" fontId="4" fillId="3" borderId="15" xfId="0" applyNumberFormat="1" applyFont="1" applyFill="1" applyBorder="1" applyAlignment="1" applyProtection="1">
      <alignment horizontal="center"/>
      <protection hidden="1"/>
    </xf>
    <xf numFmtId="0" fontId="4" fillId="3" borderId="14" xfId="0" applyFont="1" applyFill="1" applyBorder="1" applyAlignment="1" applyProtection="1">
      <alignment horizontal="center"/>
      <protection hidden="1"/>
    </xf>
    <xf numFmtId="165" fontId="4" fillId="0" borderId="16" xfId="0" applyNumberFormat="1" applyFont="1" applyBorder="1" applyAlignment="1" applyProtection="1">
      <alignment horizontal="center"/>
      <protection hidden="1"/>
    </xf>
    <xf numFmtId="165" fontId="4" fillId="0" borderId="14" xfId="0" applyNumberFormat="1" applyFont="1" applyBorder="1" applyAlignment="1" applyProtection="1">
      <alignment horizontal="center"/>
      <protection hidden="1"/>
    </xf>
    <xf numFmtId="165" fontId="4" fillId="0" borderId="17" xfId="0" applyNumberFormat="1" applyFont="1" applyBorder="1" applyAlignment="1" applyProtection="1">
      <alignment horizontal="center"/>
      <protection hidden="1"/>
    </xf>
    <xf numFmtId="0" fontId="4" fillId="4" borderId="14" xfId="0" applyFont="1" applyFill="1" applyBorder="1" applyAlignment="1" applyProtection="1">
      <alignment horizontal="center"/>
      <protection locked="0" hidden="1"/>
    </xf>
    <xf numFmtId="165" fontId="4" fillId="0" borderId="2" xfId="0" applyNumberFormat="1" applyFont="1" applyBorder="1" applyAlignment="1" applyProtection="1">
      <alignment horizontal="center"/>
      <protection hidden="1"/>
    </xf>
    <xf numFmtId="165" fontId="4" fillId="0" borderId="1" xfId="0" applyNumberFormat="1" applyFont="1" applyBorder="1" applyAlignment="1" applyProtection="1">
      <alignment horizontal="center"/>
      <protection hidden="1"/>
    </xf>
    <xf numFmtId="165" fontId="4" fillId="3" borderId="2" xfId="0" applyNumberFormat="1" applyFont="1" applyFill="1" applyBorder="1" applyAlignment="1" applyProtection="1">
      <alignment horizontal="center"/>
      <protection hidden="1"/>
    </xf>
    <xf numFmtId="165" fontId="4" fillId="3" borderId="1" xfId="0" applyNumberFormat="1" applyFont="1" applyFill="1" applyBorder="1" applyAlignment="1" applyProtection="1">
      <alignment horizontal="center"/>
      <protection hidden="1"/>
    </xf>
    <xf numFmtId="0" fontId="4" fillId="0" borderId="8" xfId="0" applyFont="1" applyBorder="1" applyProtection="1">
      <protection hidden="1"/>
    </xf>
    <xf numFmtId="0" fontId="4" fillId="0" borderId="8" xfId="0" applyFont="1" applyBorder="1" applyAlignment="1" applyProtection="1">
      <alignment horizontal="right"/>
      <protection hidden="1"/>
    </xf>
    <xf numFmtId="0" fontId="4" fillId="0" borderId="8"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4" fillId="0" borderId="9" xfId="0" applyFont="1" applyBorder="1" applyProtection="1">
      <protection hidden="1"/>
    </xf>
    <xf numFmtId="165" fontId="4" fillId="3" borderId="19" xfId="0" applyNumberFormat="1" applyFont="1" applyFill="1" applyBorder="1" applyAlignment="1" applyProtection="1">
      <alignment horizontal="center"/>
      <protection hidden="1"/>
    </xf>
    <xf numFmtId="165" fontId="4" fillId="3" borderId="18" xfId="0" applyNumberFormat="1" applyFont="1" applyFill="1" applyBorder="1" applyAlignment="1" applyProtection="1">
      <alignment horizontal="center"/>
      <protection hidden="1"/>
    </xf>
    <xf numFmtId="0" fontId="4" fillId="0" borderId="7" xfId="0" applyFont="1" applyBorder="1" applyProtection="1">
      <protection hidden="1"/>
    </xf>
    <xf numFmtId="165" fontId="4" fillId="3" borderId="9" xfId="0" applyNumberFormat="1" applyFont="1" applyFill="1" applyBorder="1" applyAlignment="1" applyProtection="1">
      <alignment horizontal="center"/>
      <protection hidden="1"/>
    </xf>
    <xf numFmtId="165" fontId="4" fillId="3" borderId="10" xfId="0" applyNumberFormat="1" applyFont="1" applyFill="1" applyBorder="1" applyAlignment="1" applyProtection="1">
      <alignment horizontal="center"/>
      <protection hidden="1"/>
    </xf>
    <xf numFmtId="165" fontId="4" fillId="3" borderId="11" xfId="0" applyNumberFormat="1" applyFont="1" applyFill="1" applyBorder="1" applyAlignment="1" applyProtection="1">
      <alignment horizontal="center"/>
      <protection hidden="1"/>
    </xf>
    <xf numFmtId="165" fontId="4" fillId="0" borderId="9" xfId="0" applyNumberFormat="1" applyFont="1" applyBorder="1" applyAlignment="1" applyProtection="1">
      <alignment horizontal="center"/>
      <protection hidden="1"/>
    </xf>
    <xf numFmtId="165" fontId="4" fillId="0" borderId="20" xfId="0" applyNumberFormat="1" applyFont="1" applyBorder="1" applyAlignment="1" applyProtection="1">
      <alignment horizontal="center"/>
      <protection hidden="1"/>
    </xf>
    <xf numFmtId="165" fontId="4" fillId="0" borderId="7" xfId="0" applyNumberFormat="1" applyFont="1" applyBorder="1" applyAlignment="1" applyProtection="1">
      <alignment horizontal="center"/>
      <protection hidden="1"/>
    </xf>
    <xf numFmtId="165" fontId="4" fillId="0" borderId="21" xfId="0" applyNumberFormat="1" applyFont="1" applyBorder="1" applyAlignment="1" applyProtection="1">
      <alignment horizontal="center"/>
      <protection hidden="1"/>
    </xf>
    <xf numFmtId="165" fontId="4" fillId="0" borderId="23" xfId="0" applyNumberFormat="1" applyFont="1" applyBorder="1" applyAlignment="1" applyProtection="1">
      <alignment horizontal="center"/>
      <protection hidden="1"/>
    </xf>
    <xf numFmtId="165" fontId="4" fillId="0" borderId="24" xfId="0" applyNumberFormat="1" applyFont="1" applyBorder="1" applyAlignment="1" applyProtection="1">
      <alignment horizontal="center"/>
      <protection hidden="1"/>
    </xf>
    <xf numFmtId="165" fontId="4" fillId="0" borderId="25" xfId="0" applyNumberFormat="1" applyFont="1" applyBorder="1" applyAlignment="1" applyProtection="1">
      <alignment horizontal="center"/>
      <protection hidden="1"/>
    </xf>
    <xf numFmtId="165" fontId="4" fillId="0" borderId="26" xfId="0" applyNumberFormat="1" applyFont="1" applyBorder="1" applyAlignment="1" applyProtection="1">
      <alignment horizontal="center"/>
      <protection hidden="1"/>
    </xf>
    <xf numFmtId="165" fontId="4" fillId="0" borderId="27" xfId="0" applyNumberFormat="1" applyFont="1" applyBorder="1" applyAlignment="1" applyProtection="1">
      <alignment horizontal="center"/>
      <protection hidden="1"/>
    </xf>
    <xf numFmtId="165" fontId="4" fillId="0" borderId="28" xfId="0" applyNumberFormat="1" applyFont="1" applyBorder="1" applyAlignment="1" applyProtection="1">
      <alignment horizontal="center"/>
      <protection hidden="1"/>
    </xf>
    <xf numFmtId="0" fontId="4" fillId="5" borderId="14" xfId="0" applyFont="1" applyFill="1" applyBorder="1" applyAlignment="1" applyProtection="1">
      <alignment horizontal="center"/>
      <protection hidden="1"/>
    </xf>
    <xf numFmtId="165" fontId="4" fillId="0" borderId="29" xfId="0" applyNumberFormat="1" applyFont="1" applyBorder="1" applyAlignment="1" applyProtection="1">
      <alignment horizontal="center"/>
      <protection hidden="1"/>
    </xf>
    <xf numFmtId="165" fontId="4" fillId="0" borderId="30" xfId="0" applyNumberFormat="1" applyFont="1" applyBorder="1" applyAlignment="1" applyProtection="1">
      <alignment horizontal="center"/>
      <protection hidden="1"/>
    </xf>
    <xf numFmtId="165" fontId="4" fillId="0" borderId="10" xfId="0" applyNumberFormat="1" applyFont="1" applyBorder="1" applyAlignment="1" applyProtection="1">
      <alignment horizontal="center"/>
      <protection hidden="1"/>
    </xf>
    <xf numFmtId="165" fontId="4" fillId="0" borderId="31" xfId="0" applyNumberFormat="1" applyFont="1" applyBorder="1" applyAlignment="1" applyProtection="1">
      <alignment horizontal="center"/>
      <protection hidden="1"/>
    </xf>
    <xf numFmtId="0" fontId="18" fillId="0" borderId="4" xfId="0" applyFont="1" applyBorder="1" applyAlignment="1" applyProtection="1">
      <alignment vertical="center"/>
      <protection hidden="1"/>
    </xf>
    <xf numFmtId="0" fontId="19" fillId="0" borderId="4" xfId="0" applyFont="1" applyBorder="1" applyProtection="1">
      <protection hidden="1"/>
    </xf>
    <xf numFmtId="0" fontId="19" fillId="0" borderId="5" xfId="0" applyFont="1" applyBorder="1" applyProtection="1">
      <protection hidden="1"/>
    </xf>
    <xf numFmtId="165" fontId="20" fillId="0" borderId="5" xfId="0" applyNumberFormat="1" applyFont="1" applyBorder="1" applyAlignment="1" applyProtection="1">
      <alignment horizontal="center"/>
      <protection hidden="1"/>
    </xf>
    <xf numFmtId="165" fontId="20" fillId="0" borderId="13" xfId="0" applyNumberFormat="1" applyFont="1" applyBorder="1" applyAlignment="1" applyProtection="1">
      <alignment horizontal="center"/>
      <protection hidden="1"/>
    </xf>
    <xf numFmtId="165" fontId="20" fillId="0" borderId="6" xfId="0" applyNumberFormat="1" applyFont="1" applyBorder="1" applyAlignment="1" applyProtection="1">
      <alignment horizontal="center"/>
      <protection hidden="1"/>
    </xf>
    <xf numFmtId="0" fontId="21" fillId="0" borderId="0" xfId="0" applyFont="1" applyAlignment="1" applyProtection="1">
      <alignment vertical="center"/>
      <protection hidden="1"/>
    </xf>
    <xf numFmtId="0" fontId="21" fillId="0" borderId="0" xfId="0" applyFont="1" applyAlignment="1" applyProtection="1">
      <alignment vertical="center" wrapText="1"/>
      <protection hidden="1"/>
    </xf>
    <xf numFmtId="0" fontId="21" fillId="0" borderId="1" xfId="0" applyFont="1" applyBorder="1" applyAlignment="1" applyProtection="1">
      <alignment vertical="center" wrapText="1"/>
      <protection hidden="1"/>
    </xf>
    <xf numFmtId="0" fontId="21" fillId="0" borderId="2" xfId="0" applyFont="1" applyBorder="1" applyAlignment="1" applyProtection="1">
      <alignment vertical="center" wrapText="1"/>
      <protection hidden="1"/>
    </xf>
    <xf numFmtId="0" fontId="4" fillId="0" borderId="0" xfId="0" applyFont="1" applyAlignment="1" applyProtection="1">
      <alignment wrapText="1"/>
      <protection hidden="1"/>
    </xf>
    <xf numFmtId="0" fontId="18" fillId="0" borderId="34" xfId="0" applyFont="1" applyBorder="1" applyAlignment="1" applyProtection="1">
      <alignment horizontal="center"/>
      <protection hidden="1"/>
    </xf>
    <xf numFmtId="0" fontId="18" fillId="0" borderId="23" xfId="0" applyFont="1" applyBorder="1" applyAlignment="1" applyProtection="1">
      <alignment horizontal="center"/>
      <protection hidden="1"/>
    </xf>
    <xf numFmtId="0" fontId="18" fillId="0" borderId="29" xfId="0" applyFont="1" applyBorder="1" applyAlignment="1" applyProtection="1">
      <alignment horizontal="center"/>
      <protection hidden="1"/>
    </xf>
    <xf numFmtId="0" fontId="22" fillId="0" borderId="4" xfId="0" applyFont="1" applyBorder="1" applyAlignment="1" applyProtection="1">
      <alignment vertical="top"/>
      <protection hidden="1"/>
    </xf>
    <xf numFmtId="0" fontId="22" fillId="0" borderId="4" xfId="0" applyFont="1" applyBorder="1" applyAlignment="1" applyProtection="1">
      <alignment vertical="top" wrapText="1"/>
      <protection hidden="1"/>
    </xf>
    <xf numFmtId="0" fontId="22" fillId="0" borderId="5" xfId="0" applyFont="1" applyBorder="1" applyAlignment="1" applyProtection="1">
      <alignment vertical="top" wrapText="1"/>
      <protection hidden="1"/>
    </xf>
    <xf numFmtId="0" fontId="4" fillId="0" borderId="0" xfId="0" applyFont="1" applyAlignment="1" applyProtection="1">
      <alignment vertical="center"/>
      <protection hidden="1"/>
    </xf>
    <xf numFmtId="164" fontId="4" fillId="6" borderId="35" xfId="1" applyNumberFormat="1" applyFont="1" applyFill="1" applyBorder="1" applyAlignment="1" applyProtection="1">
      <alignment horizontal="center" vertical="center"/>
      <protection hidden="1"/>
    </xf>
    <xf numFmtId="164" fontId="4" fillId="6" borderId="5" xfId="1" applyNumberFormat="1"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22" fillId="0" borderId="0" xfId="0" applyFont="1" applyAlignment="1" applyProtection="1">
      <alignment vertical="top" wrapText="1"/>
      <protection hidden="1"/>
    </xf>
    <xf numFmtId="0" fontId="22" fillId="0" borderId="2" xfId="0" applyFont="1" applyBorder="1" applyAlignment="1" applyProtection="1">
      <alignment vertical="top" wrapText="1"/>
      <protection hidden="1"/>
    </xf>
    <xf numFmtId="164" fontId="4" fillId="6" borderId="36" xfId="1" applyNumberFormat="1" applyFont="1" applyFill="1" applyBorder="1" applyAlignment="1" applyProtection="1">
      <alignment horizontal="center" vertical="center"/>
      <protection hidden="1"/>
    </xf>
    <xf numFmtId="164" fontId="4" fillId="6" borderId="16" xfId="1" applyNumberFormat="1" applyFont="1" applyFill="1" applyBorder="1" applyAlignment="1" applyProtection="1">
      <alignment horizontal="center" vertical="center"/>
      <protection hidden="1"/>
    </xf>
    <xf numFmtId="164" fontId="4" fillId="6" borderId="14" xfId="1" applyNumberFormat="1" applyFont="1" applyFill="1" applyBorder="1" applyAlignment="1" applyProtection="1">
      <alignment horizontal="center" vertical="center"/>
      <protection hidden="1"/>
    </xf>
    <xf numFmtId="0" fontId="24" fillId="0" borderId="0" xfId="0" applyFont="1"/>
    <xf numFmtId="0" fontId="24" fillId="0" borderId="7" xfId="0" applyFont="1" applyBorder="1"/>
    <xf numFmtId="164" fontId="4" fillId="0" borderId="37" xfId="0" applyNumberFormat="1" applyFont="1" applyBorder="1" applyAlignment="1" applyProtection="1">
      <alignment horizontal="center"/>
      <protection hidden="1"/>
    </xf>
    <xf numFmtId="0" fontId="4" fillId="0" borderId="1" xfId="0" applyFont="1" applyBorder="1" applyAlignment="1" applyProtection="1">
      <alignment horizontal="left" vertical="center"/>
      <protection hidden="1"/>
    </xf>
    <xf numFmtId="0" fontId="4" fillId="0" borderId="1" xfId="0" applyFont="1" applyBorder="1" applyProtection="1">
      <protection hidden="1"/>
    </xf>
    <xf numFmtId="0" fontId="4" fillId="0" borderId="0" xfId="0" applyFont="1" applyFill="1" applyAlignment="1" applyProtection="1">
      <alignment horizontal="center"/>
      <protection hidden="1"/>
    </xf>
    <xf numFmtId="0" fontId="4" fillId="0" borderId="1" xfId="0" applyFont="1" applyFill="1" applyBorder="1" applyAlignment="1" applyProtection="1">
      <alignment horizontal="center"/>
      <protection hidden="1"/>
    </xf>
    <xf numFmtId="1" fontId="25" fillId="0" borderId="0" xfId="0" applyNumberFormat="1" applyFont="1" applyAlignment="1" applyProtection="1">
      <alignment horizontal="center"/>
      <protection hidden="1"/>
    </xf>
    <xf numFmtId="1" fontId="25" fillId="0" borderId="0" xfId="0" applyNumberFormat="1" applyFont="1" applyFill="1" applyAlignment="1" applyProtection="1">
      <alignment horizontal="center"/>
      <protection hidden="1"/>
    </xf>
    <xf numFmtId="164" fontId="4" fillId="6" borderId="38" xfId="1" applyNumberFormat="1" applyFont="1" applyFill="1" applyBorder="1" applyAlignment="1" applyProtection="1">
      <alignment horizontal="center" vertical="center"/>
      <protection hidden="1"/>
    </xf>
    <xf numFmtId="164" fontId="4" fillId="6" borderId="19" xfId="1" applyNumberFormat="1" applyFont="1" applyFill="1" applyBorder="1" applyAlignment="1" applyProtection="1">
      <alignment horizontal="center" vertical="center"/>
      <protection hidden="1"/>
    </xf>
    <xf numFmtId="1" fontId="25" fillId="0" borderId="4" xfId="0" applyNumberFormat="1" applyFont="1" applyBorder="1" applyAlignment="1" applyProtection="1">
      <alignment horizontal="center"/>
      <protection hidden="1"/>
    </xf>
    <xf numFmtId="1" fontId="25" fillId="0" borderId="4" xfId="0" applyNumberFormat="1" applyFont="1" applyFill="1" applyBorder="1" applyAlignment="1" applyProtection="1">
      <alignment horizontal="center"/>
      <protection hidden="1"/>
    </xf>
    <xf numFmtId="164" fontId="18" fillId="0" borderId="34" xfId="0" applyNumberFormat="1" applyFont="1" applyBorder="1" applyAlignment="1" applyProtection="1">
      <alignment horizontal="center" vertical="center"/>
      <protection hidden="1"/>
    </xf>
    <xf numFmtId="164" fontId="18" fillId="0" borderId="23" xfId="0" applyNumberFormat="1" applyFont="1" applyBorder="1" applyAlignment="1" applyProtection="1">
      <alignment horizontal="center" vertical="center"/>
      <protection hidden="1"/>
    </xf>
    <xf numFmtId="164" fontId="18" fillId="0" borderId="29" xfId="0" applyNumberFormat="1" applyFont="1" applyBorder="1" applyAlignment="1" applyProtection="1">
      <alignment horizontal="center" vertical="center"/>
      <protection hidden="1"/>
    </xf>
    <xf numFmtId="0" fontId="4" fillId="0" borderId="41" xfId="0" applyFont="1" applyBorder="1" applyProtection="1">
      <protection hidden="1"/>
    </xf>
    <xf numFmtId="0" fontId="5" fillId="0" borderId="0" xfId="2" applyFont="1" applyAlignment="1" applyProtection="1">
      <alignment horizontal="right" vertical="center"/>
      <protection hidden="1"/>
    </xf>
    <xf numFmtId="0" fontId="0" fillId="0" borderId="0" xfId="2" applyFont="1" applyProtection="1">
      <protection hidden="1"/>
    </xf>
    <xf numFmtId="164" fontId="0" fillId="0" borderId="0" xfId="2" applyNumberFormat="1" applyFont="1" applyProtection="1">
      <protection hidden="1"/>
    </xf>
    <xf numFmtId="0" fontId="26" fillId="0" borderId="42" xfId="0" applyFont="1" applyBorder="1" applyAlignment="1">
      <alignment horizontal="center"/>
    </xf>
    <xf numFmtId="0" fontId="26" fillId="0" borderId="27" xfId="0" applyFont="1" applyBorder="1" applyAlignment="1">
      <alignment horizontal="center"/>
    </xf>
    <xf numFmtId="0" fontId="26" fillId="0" borderId="43" xfId="2" applyFont="1" applyBorder="1" applyAlignment="1">
      <alignment horizontal="center"/>
    </xf>
    <xf numFmtId="164" fontId="4" fillId="0" borderId="38" xfId="0" applyNumberFormat="1" applyFont="1" applyBorder="1" applyAlignment="1">
      <alignment horizontal="center"/>
    </xf>
    <xf numFmtId="164" fontId="4" fillId="0" borderId="39" xfId="0" applyNumberFormat="1" applyFont="1" applyBorder="1" applyAlignment="1">
      <alignment horizontal="center"/>
    </xf>
    <xf numFmtId="164" fontId="4" fillId="0" borderId="40" xfId="0" applyNumberFormat="1" applyFont="1" applyBorder="1" applyAlignment="1">
      <alignment horizontal="center"/>
    </xf>
    <xf numFmtId="0" fontId="18" fillId="0" borderId="33" xfId="0" applyFont="1" applyBorder="1" applyAlignment="1" applyProtection="1">
      <alignment horizontal="center"/>
      <protection hidden="1"/>
    </xf>
    <xf numFmtId="164" fontId="4" fillId="0" borderId="44" xfId="1" applyNumberFormat="1" applyFont="1" applyBorder="1" applyAlignment="1" applyProtection="1">
      <alignment horizontal="center" vertical="center"/>
      <protection hidden="1"/>
    </xf>
    <xf numFmtId="164" fontId="4" fillId="0" borderId="45" xfId="1" applyNumberFormat="1" applyFont="1" applyBorder="1" applyAlignment="1" applyProtection="1">
      <alignment horizontal="center" vertical="center"/>
      <protection hidden="1"/>
    </xf>
    <xf numFmtId="164" fontId="4" fillId="6" borderId="45" xfId="1" applyNumberFormat="1" applyFont="1" applyFill="1" applyBorder="1" applyAlignment="1" applyProtection="1">
      <alignment horizontal="center" vertical="center"/>
      <protection hidden="1"/>
    </xf>
    <xf numFmtId="164" fontId="4" fillId="0" borderId="45" xfId="1" applyNumberFormat="1" applyFont="1" applyFill="1" applyBorder="1" applyAlignment="1" applyProtection="1">
      <alignment horizontal="center" vertical="center"/>
      <protection hidden="1"/>
    </xf>
    <xf numFmtId="164" fontId="4" fillId="6" borderId="46" xfId="1" applyNumberFormat="1" applyFont="1" applyFill="1" applyBorder="1" applyAlignment="1" applyProtection="1">
      <alignment horizontal="center" vertical="center"/>
      <protection hidden="1"/>
    </xf>
    <xf numFmtId="164" fontId="18" fillId="0" borderId="33" xfId="0" applyNumberFormat="1" applyFont="1" applyBorder="1" applyAlignment="1" applyProtection="1">
      <alignment horizontal="center" vertical="center"/>
      <protection hidden="1"/>
    </xf>
    <xf numFmtId="164" fontId="20" fillId="0" borderId="0" xfId="0" applyNumberFormat="1" applyFont="1" applyAlignment="1" applyProtection="1">
      <alignment horizontal="center"/>
      <protection hidden="1"/>
    </xf>
    <xf numFmtId="0" fontId="20" fillId="0" borderId="0" xfId="0" applyFont="1" applyProtection="1">
      <protection hidden="1"/>
    </xf>
    <xf numFmtId="164" fontId="4" fillId="0" borderId="13" xfId="1" applyNumberFormat="1" applyFont="1" applyFill="1" applyBorder="1" applyAlignment="1" applyProtection="1">
      <alignment horizontal="center" vertical="center"/>
      <protection hidden="1"/>
    </xf>
    <xf numFmtId="164" fontId="4" fillId="0" borderId="14" xfId="1" applyNumberFormat="1" applyFont="1" applyFill="1" applyBorder="1" applyAlignment="1" applyProtection="1">
      <alignment horizontal="center" vertical="center"/>
      <protection hidden="1"/>
    </xf>
    <xf numFmtId="164" fontId="4" fillId="0" borderId="36" xfId="1" applyNumberFormat="1" applyFont="1" applyFill="1" applyBorder="1" applyAlignment="1" applyProtection="1">
      <alignment horizontal="center" vertical="center"/>
      <protection hidden="1"/>
    </xf>
    <xf numFmtId="164" fontId="4" fillId="0" borderId="16" xfId="1" applyNumberFormat="1" applyFont="1" applyFill="1" applyBorder="1" applyAlignment="1" applyProtection="1">
      <alignment horizontal="center" vertical="center"/>
      <protection hidden="1"/>
    </xf>
    <xf numFmtId="0" fontId="4" fillId="0" borderId="0" xfId="0" applyFont="1" applyProtection="1">
      <protection locked="0" hidden="1"/>
    </xf>
    <xf numFmtId="164" fontId="4" fillId="0" borderId="14" xfId="0" applyNumberFormat="1" applyFont="1" applyFill="1" applyBorder="1" applyAlignment="1" applyProtection="1">
      <alignment horizontal="center"/>
      <protection hidden="1"/>
    </xf>
    <xf numFmtId="0" fontId="18" fillId="0" borderId="0" xfId="0" applyFont="1" applyProtection="1">
      <protection hidden="1"/>
    </xf>
    <xf numFmtId="0" fontId="18" fillId="0" borderId="33" xfId="0" applyFont="1" applyBorder="1" applyAlignment="1" applyProtection="1">
      <alignment horizontal="center"/>
      <protection hidden="1"/>
    </xf>
    <xf numFmtId="0" fontId="4" fillId="0" borderId="0" xfId="0" applyFont="1" applyAlignment="1" applyProtection="1">
      <alignment horizontal="center"/>
      <protection hidden="1"/>
    </xf>
    <xf numFmtId="0" fontId="18" fillId="0" borderId="12" xfId="0" applyFont="1" applyBorder="1" applyAlignment="1" applyProtection="1">
      <alignment horizontal="left"/>
      <protection hidden="1"/>
    </xf>
    <xf numFmtId="0" fontId="18" fillId="0" borderId="31" xfId="0" applyFont="1" applyBorder="1" applyAlignment="1" applyProtection="1">
      <alignment horizontal="left"/>
      <protection hidden="1"/>
    </xf>
    <xf numFmtId="0" fontId="12" fillId="0" borderId="4" xfId="2" applyFont="1" applyBorder="1" applyAlignment="1" applyProtection="1">
      <alignment horizontal="center" vertical="top"/>
      <protection hidden="1"/>
    </xf>
    <xf numFmtId="0" fontId="12" fillId="0" borderId="5" xfId="2" applyFont="1" applyBorder="1" applyAlignment="1" applyProtection="1">
      <alignment horizontal="center" vertical="top"/>
      <protection hidden="1"/>
    </xf>
    <xf numFmtId="0" fontId="12" fillId="0" borderId="6" xfId="2" applyFont="1" applyBorder="1" applyAlignment="1" applyProtection="1">
      <alignment horizontal="center" vertical="center"/>
      <protection hidden="1"/>
    </xf>
    <xf numFmtId="0" fontId="12" fillId="0" borderId="4" xfId="2" applyFont="1" applyBorder="1" applyAlignment="1" applyProtection="1">
      <alignment horizontal="center" vertical="center"/>
      <protection hidden="1"/>
    </xf>
    <xf numFmtId="0" fontId="12" fillId="0" borderId="5" xfId="2" applyFont="1" applyBorder="1" applyAlignment="1" applyProtection="1">
      <alignment horizontal="center" vertical="center"/>
      <protection hidden="1"/>
    </xf>
    <xf numFmtId="14" fontId="13" fillId="0" borderId="6" xfId="2" applyNumberFormat="1" applyFont="1" applyBorder="1" applyAlignment="1" applyProtection="1">
      <alignment horizontal="center" vertical="top"/>
      <protection hidden="1"/>
    </xf>
    <xf numFmtId="0" fontId="13" fillId="0" borderId="4" xfId="2" applyFont="1" applyBorder="1" applyAlignment="1" applyProtection="1">
      <alignment horizontal="center" vertical="top"/>
      <protection hidden="1"/>
    </xf>
    <xf numFmtId="0" fontId="5" fillId="0" borderId="6"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18" fillId="0" borderId="0" xfId="0" applyFont="1" applyProtection="1">
      <protection hidden="1"/>
    </xf>
    <xf numFmtId="0" fontId="18" fillId="0" borderId="7" xfId="0" applyFont="1" applyBorder="1" applyProtection="1">
      <protection hidden="1"/>
    </xf>
    <xf numFmtId="0" fontId="18" fillId="0" borderId="22" xfId="0" applyFont="1" applyBorder="1" applyProtection="1">
      <protection hidden="1"/>
    </xf>
    <xf numFmtId="0" fontId="18" fillId="0" borderId="23" xfId="0" applyFont="1" applyBorder="1" applyProtection="1">
      <protection hidden="1"/>
    </xf>
    <xf numFmtId="0" fontId="18" fillId="0" borderId="41" xfId="0" applyFont="1" applyBorder="1" applyProtection="1">
      <protection hidden="1"/>
    </xf>
    <xf numFmtId="0" fontId="18" fillId="0" borderId="25" xfId="0" applyFont="1" applyBorder="1" applyProtection="1">
      <protection hidden="1"/>
    </xf>
    <xf numFmtId="0" fontId="18" fillId="0" borderId="24" xfId="0" applyFont="1" applyBorder="1" applyProtection="1">
      <protection hidden="1"/>
    </xf>
    <xf numFmtId="0" fontId="18" fillId="0" borderId="29" xfId="0" applyFont="1" applyBorder="1" applyProtection="1">
      <protection hidden="1"/>
    </xf>
    <xf numFmtId="0" fontId="4" fillId="0" borderId="16" xfId="0" applyFont="1" applyBorder="1" applyAlignment="1" applyProtection="1">
      <alignment vertical="top"/>
      <protection hidden="1"/>
    </xf>
    <xf numFmtId="0" fontId="4" fillId="0" borderId="14" xfId="0" applyFont="1" applyBorder="1" applyAlignment="1" applyProtection="1">
      <alignment vertical="top"/>
      <protection hidden="1"/>
    </xf>
    <xf numFmtId="164" fontId="4" fillId="0" borderId="14" xfId="0" applyNumberFormat="1" applyFont="1" applyBorder="1" applyAlignment="1" applyProtection="1">
      <alignment horizontal="center" vertical="center"/>
      <protection hidden="1"/>
    </xf>
    <xf numFmtId="164" fontId="4" fillId="0" borderId="17" xfId="0" applyNumberFormat="1" applyFont="1" applyBorder="1" applyAlignment="1" applyProtection="1">
      <alignment vertical="center"/>
      <protection hidden="1"/>
    </xf>
    <xf numFmtId="0" fontId="2" fillId="0" borderId="32" xfId="0" applyFont="1" applyBorder="1" applyAlignment="1" applyProtection="1">
      <alignment horizontal="center"/>
      <protection hidden="1"/>
    </xf>
    <xf numFmtId="0" fontId="2" fillId="0" borderId="22" xfId="0" applyFont="1" applyBorder="1" applyAlignment="1" applyProtection="1">
      <alignment horizontal="center"/>
      <protection hidden="1"/>
    </xf>
    <xf numFmtId="0" fontId="2" fillId="0" borderId="33" xfId="0" applyFont="1" applyBorder="1" applyAlignment="1" applyProtection="1">
      <alignment horizontal="center"/>
      <protection hidden="1"/>
    </xf>
    <xf numFmtId="0" fontId="4" fillId="0" borderId="14" xfId="0" applyFont="1" applyBorder="1" applyAlignment="1" applyProtection="1">
      <alignment horizontal="left"/>
      <protection hidden="1"/>
    </xf>
    <xf numFmtId="0" fontId="4" fillId="0" borderId="14" xfId="0" applyFont="1" applyBorder="1" applyAlignment="1" applyProtection="1">
      <alignment horizontal="center" wrapText="1"/>
      <protection hidden="1"/>
    </xf>
    <xf numFmtId="0" fontId="4" fillId="0" borderId="17" xfId="0" applyFont="1" applyBorder="1" applyAlignment="1" applyProtection="1">
      <alignment wrapText="1"/>
      <protection hidden="1"/>
    </xf>
    <xf numFmtId="0" fontId="23" fillId="0" borderId="0" xfId="0" applyFont="1" applyAlignment="1" applyProtection="1">
      <alignment horizontal="left"/>
      <protection locked="0" hidden="1"/>
    </xf>
    <xf numFmtId="0" fontId="23" fillId="0" borderId="7" xfId="0" applyFont="1" applyBorder="1" applyAlignment="1" applyProtection="1">
      <alignment horizontal="left"/>
      <protection locked="0" hidden="1"/>
    </xf>
    <xf numFmtId="0" fontId="23" fillId="0" borderId="4" xfId="0" applyFont="1" applyBorder="1" applyAlignment="1" applyProtection="1">
      <alignment horizontal="left"/>
      <protection locked="0" hidden="1"/>
    </xf>
    <xf numFmtId="0" fontId="23" fillId="0" borderId="5" xfId="0" applyFont="1" applyBorder="1" applyAlignment="1" applyProtection="1">
      <alignment horizontal="left"/>
      <protection locked="0" hidden="1"/>
    </xf>
    <xf numFmtId="0" fontId="4" fillId="0" borderId="17" xfId="0" applyFont="1" applyBorder="1" applyAlignment="1" applyProtection="1">
      <alignment vertical="top"/>
      <protection hidden="1"/>
    </xf>
    <xf numFmtId="164" fontId="18" fillId="0" borderId="32" xfId="0" applyNumberFormat="1" applyFont="1" applyBorder="1" applyAlignment="1" applyProtection="1">
      <alignment horizontal="center"/>
      <protection hidden="1"/>
    </xf>
    <xf numFmtId="164" fontId="18" fillId="0" borderId="22" xfId="0" applyNumberFormat="1" applyFont="1" applyBorder="1" applyAlignment="1" applyProtection="1">
      <alignment horizontal="center"/>
      <protection hidden="1"/>
    </xf>
    <xf numFmtId="0" fontId="18" fillId="0" borderId="22" xfId="0" applyFont="1" applyBorder="1" applyAlignment="1" applyProtection="1">
      <alignment horizontal="center"/>
      <protection hidden="1"/>
    </xf>
    <xf numFmtId="0" fontId="18" fillId="0" borderId="33" xfId="0" applyFont="1" applyBorder="1" applyAlignment="1" applyProtection="1">
      <alignment horizontal="center"/>
      <protection hidden="1"/>
    </xf>
    <xf numFmtId="0" fontId="27" fillId="7" borderId="1" xfId="0" applyFont="1" applyFill="1" applyBorder="1" applyAlignment="1" applyProtection="1">
      <alignment horizontal="center" vertical="center"/>
      <protection locked="0"/>
    </xf>
    <xf numFmtId="0" fontId="27" fillId="7" borderId="0" xfId="0" applyFont="1" applyFill="1" applyBorder="1" applyAlignment="1" applyProtection="1">
      <alignment horizontal="center" vertical="center"/>
      <protection locked="0"/>
    </xf>
    <xf numFmtId="0" fontId="27" fillId="7" borderId="8" xfId="0" applyFont="1" applyFill="1" applyBorder="1" applyAlignment="1" applyProtection="1">
      <alignment horizontal="center" vertical="center"/>
      <protection locked="0"/>
    </xf>
    <xf numFmtId="0" fontId="4" fillId="0" borderId="0" xfId="0" applyFont="1" applyAlignment="1" applyProtection="1">
      <alignment horizontal="center"/>
      <protection hidden="1"/>
    </xf>
    <xf numFmtId="0" fontId="23" fillId="0" borderId="0" xfId="0" applyFont="1" applyAlignment="1" applyProtection="1">
      <alignment horizontal="left"/>
      <protection locked="0"/>
    </xf>
    <xf numFmtId="0" fontId="23" fillId="0" borderId="7" xfId="0" applyFont="1" applyBorder="1" applyAlignment="1" applyProtection="1">
      <alignment horizontal="left"/>
      <protection locked="0"/>
    </xf>
    <xf numFmtId="0" fontId="23" fillId="0" borderId="4" xfId="0" applyFont="1" applyBorder="1" applyAlignment="1" applyProtection="1">
      <alignment horizontal="left"/>
      <protection locked="0"/>
    </xf>
    <xf numFmtId="0" fontId="23" fillId="0" borderId="5" xfId="0" applyFont="1" applyBorder="1" applyAlignment="1" applyProtection="1">
      <alignment horizontal="left"/>
      <protection locked="0"/>
    </xf>
    <xf numFmtId="0" fontId="18" fillId="0" borderId="13" xfId="0" applyFont="1" applyBorder="1" applyAlignment="1" applyProtection="1">
      <alignment horizontal="left"/>
      <protection hidden="1"/>
    </xf>
    <xf numFmtId="164" fontId="2" fillId="0" borderId="13" xfId="0" applyNumberFormat="1" applyFont="1" applyBorder="1" applyAlignment="1" applyProtection="1">
      <alignment horizontal="center" vertical="center"/>
      <protection hidden="1"/>
    </xf>
    <xf numFmtId="164" fontId="4" fillId="0" borderId="6" xfId="0" applyNumberFormat="1" applyFont="1" applyBorder="1" applyAlignment="1" applyProtection="1">
      <alignment vertical="center"/>
      <protection hidden="1"/>
    </xf>
  </cellXfs>
  <cellStyles count="3">
    <cellStyle name="Currency" xfId="1" builtinId="4"/>
    <cellStyle name="Normal" xfId="0" builtinId="0"/>
    <cellStyle name="Normal 2 3" xfId="2" xr:uid="{7CD9D69A-DFA3-4338-B923-1B1D7BBF2B3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16</xdr:col>
      <xdr:colOff>352425</xdr:colOff>
      <xdr:row>0</xdr:row>
      <xdr:rowOff>62867</xdr:rowOff>
    </xdr:from>
    <xdr:to>
      <xdr:col>20</xdr:col>
      <xdr:colOff>573404</xdr:colOff>
      <xdr:row>6</xdr:row>
      <xdr:rowOff>175261</xdr:rowOff>
    </xdr:to>
    <xdr:sp macro="" textlink="">
      <xdr:nvSpPr>
        <xdr:cNvPr id="2" name="TextBox 1">
          <a:extLst>
            <a:ext uri="{FF2B5EF4-FFF2-40B4-BE49-F238E27FC236}">
              <a16:creationId xmlns:a16="http://schemas.microsoft.com/office/drawing/2014/main" id="{D3858312-ED94-4D07-93F0-40BC400E98A9}"/>
            </a:ext>
          </a:extLst>
        </xdr:cNvPr>
        <xdr:cNvSpPr txBox="1"/>
      </xdr:nvSpPr>
      <xdr:spPr>
        <a:xfrm>
          <a:off x="8978265" y="62867"/>
          <a:ext cx="314705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6</xdr:col>
      <xdr:colOff>647700</xdr:colOff>
      <xdr:row>38</xdr:row>
      <xdr:rowOff>129540</xdr:rowOff>
    </xdr:from>
    <xdr:to>
      <xdr:col>7</xdr:col>
      <xdr:colOff>485775</xdr:colOff>
      <xdr:row>41</xdr:row>
      <xdr:rowOff>22860</xdr:rowOff>
    </xdr:to>
    <xdr:cxnSp macro="">
      <xdr:nvCxnSpPr>
        <xdr:cNvPr id="3" name="Straight Arrow Connector 2">
          <a:extLst>
            <a:ext uri="{FF2B5EF4-FFF2-40B4-BE49-F238E27FC236}">
              <a16:creationId xmlns:a16="http://schemas.microsoft.com/office/drawing/2014/main" id="{81A9D7CF-3532-4686-AF77-E11150E0F019}"/>
            </a:ext>
          </a:extLst>
        </xdr:cNvPr>
        <xdr:cNvCxnSpPr>
          <a:cxnSpLocks noChangeShapeType="1"/>
        </xdr:cNvCxnSpPr>
      </xdr:nvCxnSpPr>
      <xdr:spPr bwMode="auto">
        <a:xfrm flipH="1">
          <a:off x="3600450" y="6606540"/>
          <a:ext cx="752475" cy="37909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352425</xdr:colOff>
      <xdr:row>0</xdr:row>
      <xdr:rowOff>62867</xdr:rowOff>
    </xdr:from>
    <xdr:to>
      <xdr:col>20</xdr:col>
      <xdr:colOff>573404</xdr:colOff>
      <xdr:row>6</xdr:row>
      <xdr:rowOff>175261</xdr:rowOff>
    </xdr:to>
    <xdr:sp macro="" textlink="">
      <xdr:nvSpPr>
        <xdr:cNvPr id="2" name="TextBox 1">
          <a:extLst>
            <a:ext uri="{FF2B5EF4-FFF2-40B4-BE49-F238E27FC236}">
              <a16:creationId xmlns:a16="http://schemas.microsoft.com/office/drawing/2014/main" id="{7B555798-5D94-4743-9F6F-3C47D6251E61}"/>
            </a:ext>
          </a:extLst>
        </xdr:cNvPr>
        <xdr:cNvSpPr txBox="1"/>
      </xdr:nvSpPr>
      <xdr:spPr>
        <a:xfrm>
          <a:off x="8972550" y="62867"/>
          <a:ext cx="3137534" cy="1074419"/>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6</xdr:col>
      <xdr:colOff>647700</xdr:colOff>
      <xdr:row>38</xdr:row>
      <xdr:rowOff>129540</xdr:rowOff>
    </xdr:from>
    <xdr:to>
      <xdr:col>7</xdr:col>
      <xdr:colOff>485775</xdr:colOff>
      <xdr:row>41</xdr:row>
      <xdr:rowOff>22860</xdr:rowOff>
    </xdr:to>
    <xdr:cxnSp macro="">
      <xdr:nvCxnSpPr>
        <xdr:cNvPr id="3" name="Straight Arrow Connector 2">
          <a:extLst>
            <a:ext uri="{FF2B5EF4-FFF2-40B4-BE49-F238E27FC236}">
              <a16:creationId xmlns:a16="http://schemas.microsoft.com/office/drawing/2014/main" id="{2D69518B-EEBC-4815-A523-1718DBA1657D}"/>
            </a:ext>
          </a:extLst>
        </xdr:cNvPr>
        <xdr:cNvCxnSpPr>
          <a:cxnSpLocks noChangeShapeType="1"/>
        </xdr:cNvCxnSpPr>
      </xdr:nvCxnSpPr>
      <xdr:spPr bwMode="auto">
        <a:xfrm flipH="1">
          <a:off x="3600450" y="6606540"/>
          <a:ext cx="752475" cy="37909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207-10-2017\Part%201%20and%202%20COC%20RRH%20Client%20Eligibility%209-8-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S Matrix filled out by client"/>
      <sheetName val="Surv Stmt of Need for Housing"/>
      <sheetName val="GROSS Income Calculation"/>
      <sheetName val="NET Income Calculation"/>
      <sheetName val="Rosenberg apt. "/>
      <sheetName val="Houston apt."/>
      <sheetName val="City of Pasadena"/>
      <sheetName val="Tenant Rent Calculation"/>
      <sheetName val="Rent Proportions Worksheet"/>
      <sheetName val="Staff Affidavit"/>
      <sheetName val="Vulnerability Scale"/>
      <sheetName val="PARTICIPANT ENTRY-1 per person"/>
      <sheetName val="NEW CHILD ENTRY"/>
      <sheetName val="CoC Self-Dec of Housing Status"/>
      <sheetName val="CoC RRH Participant Eligibility"/>
      <sheetName val="Budget sheet "/>
      <sheetName val="CoC RRH Goal Planner"/>
      <sheetName val="I I Wksht"/>
      <sheetName val="Career Development"/>
      <sheetName val="Counselor Referral"/>
      <sheetName val="Part II Coversheet"/>
      <sheetName val="Landlord Form"/>
      <sheetName val="Occupancy Agreement"/>
      <sheetName val="Unit Inspection"/>
      <sheetName val="Lead Screening"/>
      <sheetName val="Rent Reasonableness"/>
    </sheetNames>
    <sheetDataSet>
      <sheetData sheetId="0"/>
      <sheetData sheetId="1"/>
      <sheetData sheetId="2">
        <row r="9">
          <cell r="A9" t="str">
            <v>Client doesn't know</v>
          </cell>
        </row>
        <row r="10">
          <cell r="A10" t="str">
            <v>Client refused</v>
          </cell>
        </row>
        <row r="11">
          <cell r="A11" t="str">
            <v>Emergency shelter, including hotel or motel paid for with emergency shelter voucher</v>
          </cell>
        </row>
        <row r="12">
          <cell r="A12" t="str">
            <v>Foster care home or foster care group home</v>
          </cell>
        </row>
        <row r="13">
          <cell r="A13" t="str">
            <v>Hospital or other residential non-psychiatric medical facility</v>
          </cell>
        </row>
        <row r="14">
          <cell r="A14" t="str">
            <v>Hotel or motel paid for without emergency shelter voucher</v>
          </cell>
        </row>
        <row r="15">
          <cell r="A15" t="str">
            <v>Jail, prison, juvenile detention facility</v>
          </cell>
        </row>
        <row r="16">
          <cell r="A16" t="str">
            <v>Long-term care facility or nursing home</v>
          </cell>
        </row>
        <row r="17">
          <cell r="A17" t="str">
            <v>Other- please list below</v>
          </cell>
        </row>
        <row r="18">
          <cell r="A18" t="str">
            <v>Owned by client, no ongoing housing subsidy</v>
          </cell>
        </row>
        <row r="19">
          <cell r="A19" t="str">
            <v>Owned by client, with ongoing housing subsidy</v>
          </cell>
        </row>
        <row r="20">
          <cell r="A20" t="str">
            <v xml:space="preserve">Permanent housing for formerly homeless persons </v>
          </cell>
        </row>
        <row r="21">
          <cell r="A21" t="str">
            <v>Place not meant for human habitation</v>
          </cell>
        </row>
        <row r="22">
          <cell r="A22" t="str">
            <v>Psychiatric hospital or other psychiatric facility</v>
          </cell>
        </row>
        <row r="23">
          <cell r="A23" t="str">
            <v>Rental by client with other ongoing housing subsidy</v>
          </cell>
        </row>
        <row r="24">
          <cell r="A24" t="str">
            <v>Rental by client, no ongoing housing subsidy</v>
          </cell>
        </row>
        <row r="25">
          <cell r="A25" t="str">
            <v>Rental by client, with GPD TIP subsidy</v>
          </cell>
        </row>
        <row r="26">
          <cell r="A26" t="str">
            <v>Rental by client, with VASH subsidy</v>
          </cell>
        </row>
        <row r="27">
          <cell r="A27" t="str">
            <v>Residential project or halfway house with no homeless criteria</v>
          </cell>
        </row>
        <row r="28">
          <cell r="A28" t="str">
            <v>Safe Haven</v>
          </cell>
        </row>
        <row r="29">
          <cell r="A29" t="str">
            <v>Staying or living in a family member's room, apartment, or house</v>
          </cell>
        </row>
        <row r="30">
          <cell r="A30" t="str">
            <v>Staying or living in a friend's room, apartment, or house</v>
          </cell>
        </row>
        <row r="31">
          <cell r="A31" t="str">
            <v>Substance abuse treatment facility or detox center</v>
          </cell>
        </row>
        <row r="32">
          <cell r="A32" t="str">
            <v>Transitional housing for homeless (including homeless youth)</v>
          </cell>
        </row>
        <row r="62">
          <cell r="A62" t="str">
            <v>Am. Indian or Alaska Native</v>
          </cell>
        </row>
        <row r="63">
          <cell r="A63" t="str">
            <v>Asian</v>
          </cell>
        </row>
        <row r="64">
          <cell r="A64" t="str">
            <v>Black or African American</v>
          </cell>
        </row>
        <row r="65">
          <cell r="A65" t="str">
            <v>Client doesn't know</v>
          </cell>
        </row>
        <row r="66">
          <cell r="A66" t="str">
            <v>Client refused</v>
          </cell>
        </row>
        <row r="67">
          <cell r="A67" t="str">
            <v>Native Hawaiian or Other Pacific Isalander</v>
          </cell>
        </row>
        <row r="68">
          <cell r="A68" t="str">
            <v>White</v>
          </cell>
        </row>
        <row r="102">
          <cell r="A102" t="str">
            <v>0 (not homeless-Prevention only)</v>
          </cell>
        </row>
        <row r="103">
          <cell r="A103" t="str">
            <v>1 (homeless only this time)</v>
          </cell>
        </row>
        <row r="104">
          <cell r="A104">
            <v>2</v>
          </cell>
        </row>
        <row r="105">
          <cell r="A105">
            <v>3</v>
          </cell>
        </row>
        <row r="106">
          <cell r="A106" t="str">
            <v>4 or more</v>
          </cell>
        </row>
        <row r="107">
          <cell r="A107" t="str">
            <v>Client doesn't know</v>
          </cell>
        </row>
        <row r="108">
          <cell r="A108" t="str">
            <v>Client refused</v>
          </cell>
        </row>
        <row r="131">
          <cell r="A131" t="str">
            <v>Head of household's child</v>
          </cell>
        </row>
        <row r="132">
          <cell r="A132" t="str">
            <v xml:space="preserve">Head of household's other relation member </v>
          </cell>
        </row>
        <row r="133">
          <cell r="A133" t="str">
            <v>Head of household's spouse or partner</v>
          </cell>
        </row>
        <row r="134">
          <cell r="A134" t="str">
            <v>Other: non-relation member</v>
          </cell>
        </row>
        <row r="135">
          <cell r="A135" t="str">
            <v>Self (head of household)</v>
          </cell>
        </row>
        <row r="147">
          <cell r="A147" t="str">
            <v>Alcohol abuse</v>
          </cell>
        </row>
        <row r="148">
          <cell r="A148" t="str">
            <v>Drug abuse</v>
          </cell>
        </row>
        <row r="149">
          <cell r="A149" t="str">
            <v>Both alcohol and drug abuse</v>
          </cell>
        </row>
        <row r="150">
          <cell r="A150" t="str">
            <v>Client doesn't know</v>
          </cell>
        </row>
        <row r="151">
          <cell r="A151" t="str">
            <v>Client refused</v>
          </cell>
        </row>
        <row r="152">
          <cell r="A152" t="str">
            <v>No</v>
          </cell>
        </row>
        <row r="193">
          <cell r="A193" t="str">
            <v>Client doesn't know</v>
          </cell>
        </row>
        <row r="194">
          <cell r="A194" t="str">
            <v>Client refused</v>
          </cell>
        </row>
        <row r="195">
          <cell r="A195" t="str">
            <v>Emergency shelter, including hotel or motel paid for with emergency shelter voucher</v>
          </cell>
        </row>
        <row r="196">
          <cell r="A196" t="str">
            <v>Foster care home or foster care group home</v>
          </cell>
        </row>
        <row r="197">
          <cell r="A197" t="str">
            <v>Hospital or other residential non-psychiatric medical facility</v>
          </cell>
        </row>
        <row r="198">
          <cell r="A198" t="str">
            <v>Hotel or motel paid for without emergency shelter voucher</v>
          </cell>
        </row>
        <row r="199">
          <cell r="A199" t="str">
            <v>Interim housing</v>
          </cell>
        </row>
        <row r="200">
          <cell r="A200" t="str">
            <v>Jail, prison, juvenile detention facility</v>
          </cell>
        </row>
        <row r="201">
          <cell r="A201" t="str">
            <v>Long-term care facility or nursing home</v>
          </cell>
        </row>
        <row r="202">
          <cell r="A202" t="str">
            <v>Missing</v>
          </cell>
        </row>
        <row r="203">
          <cell r="A203" t="str">
            <v>Other- please list below</v>
          </cell>
        </row>
        <row r="204">
          <cell r="A204" t="str">
            <v>Owned by client, no ongoing housing subsidy</v>
          </cell>
        </row>
        <row r="205">
          <cell r="A205" t="str">
            <v>Owned by client, with ongoing housing subsidy</v>
          </cell>
        </row>
        <row r="206">
          <cell r="A206" t="str">
            <v xml:space="preserve">Permanent housing for formerly homeless persons </v>
          </cell>
        </row>
        <row r="207">
          <cell r="A207" t="str">
            <v>Place not meant for human habitation</v>
          </cell>
        </row>
        <row r="208">
          <cell r="A208" t="str">
            <v>Psychiatric hospital or other psychiatric facility</v>
          </cell>
        </row>
        <row r="209">
          <cell r="A209" t="str">
            <v>Rental by client with other ongoing housing subsidy</v>
          </cell>
        </row>
        <row r="210">
          <cell r="A210" t="str">
            <v>Rental by client, no ongoing housing subsidy</v>
          </cell>
        </row>
        <row r="211">
          <cell r="A211" t="str">
            <v>Rental by client, with GPD TIP subsidy</v>
          </cell>
        </row>
        <row r="212">
          <cell r="A212" t="str">
            <v>Rental by client, with VASH subsidy</v>
          </cell>
        </row>
        <row r="213">
          <cell r="A213" t="str">
            <v>Residential project or halfway house with no homeless criteria</v>
          </cell>
        </row>
        <row r="214">
          <cell r="A214" t="str">
            <v>Safe Haven</v>
          </cell>
        </row>
        <row r="215">
          <cell r="A215" t="str">
            <v>Staying or living in a family member's room, apartment, or house</v>
          </cell>
        </row>
        <row r="216">
          <cell r="A216" t="str">
            <v>Staying or living in a friend's room, apartment, or house</v>
          </cell>
        </row>
        <row r="217">
          <cell r="A217" t="str">
            <v>Substance abuse treatment facility or detox center</v>
          </cell>
        </row>
        <row r="218">
          <cell r="A218" t="str">
            <v>Transitional housing for homeless (including homeless youth)</v>
          </cell>
        </row>
        <row r="235">
          <cell r="A235" t="str">
            <v>Confirmed by prior evaluation or clinical records</v>
          </cell>
        </row>
        <row r="236">
          <cell r="A236" t="str">
            <v>Confirmed through assessment and clinical evaluation</v>
          </cell>
        </row>
        <row r="237">
          <cell r="A237" t="str">
            <v>Missing</v>
          </cell>
        </row>
        <row r="238">
          <cell r="A238" t="str">
            <v>Unconfirmed presumptive or self report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38D0-B323-4144-A6BD-7BD3FDA89865}">
  <sheetPr>
    <tabColor rgb="FF7030A0"/>
  </sheetPr>
  <dimension ref="A1:AA52"/>
  <sheetViews>
    <sheetView topLeftCell="B19" zoomScale="125" zoomScaleNormal="125" workbookViewId="0">
      <selection activeCell="N31" sqref="N31"/>
    </sheetView>
  </sheetViews>
  <sheetFormatPr defaultColWidth="9.140625" defaultRowHeight="12.75" x14ac:dyDescent="0.2"/>
  <cols>
    <col min="1" max="1" width="9.140625" style="7"/>
    <col min="2" max="2" width="8.7109375" style="7" customWidth="1"/>
    <col min="3" max="5" width="5" style="7" customWidth="1"/>
    <col min="6" max="6" width="11.42578125" style="7" customWidth="1"/>
    <col min="7" max="12" width="13.7109375" style="4" customWidth="1"/>
    <col min="13" max="13" width="9.7109375" style="4" hidden="1" customWidth="1"/>
    <col min="14" max="14" width="2.7109375" style="4" customWidth="1"/>
    <col min="15" max="15" width="9.140625" style="6" hidden="1" customWidth="1"/>
    <col min="16" max="16" width="9.140625" style="7" hidden="1" customWidth="1"/>
    <col min="17" max="17" width="11.85546875" style="7" customWidth="1"/>
    <col min="18" max="18" width="11.85546875" style="7" bestFit="1" customWidth="1"/>
    <col min="19" max="20" width="10" style="7" bestFit="1" customWidth="1"/>
    <col min="21" max="16384" width="9.140625" style="7"/>
  </cols>
  <sheetData>
    <row r="1" spans="2:27" ht="12.75" customHeight="1" x14ac:dyDescent="0.2">
      <c r="B1" s="1" t="s">
        <v>0</v>
      </c>
      <c r="C1" s="2"/>
      <c r="D1" s="2"/>
      <c r="E1" s="2"/>
      <c r="F1" s="2"/>
      <c r="G1" s="3" t="s">
        <v>1</v>
      </c>
      <c r="L1" s="5" t="s">
        <v>2</v>
      </c>
      <c r="M1" s="5"/>
    </row>
    <row r="2" spans="2:27" ht="12.75" customHeight="1" x14ac:dyDescent="0.2">
      <c r="B2" s="1" t="s">
        <v>3</v>
      </c>
      <c r="C2" s="2"/>
      <c r="D2" s="2"/>
      <c r="E2" s="2"/>
      <c r="F2" s="2"/>
      <c r="G2" s="3" t="s">
        <v>4</v>
      </c>
      <c r="L2" s="5" t="s">
        <v>5</v>
      </c>
      <c r="M2" s="5"/>
    </row>
    <row r="3" spans="2:27" ht="12.75" customHeight="1" x14ac:dyDescent="0.2">
      <c r="B3" s="1" t="s">
        <v>6</v>
      </c>
      <c r="C3" s="2"/>
      <c r="D3" s="2"/>
      <c r="E3" s="2"/>
      <c r="F3" s="2"/>
      <c r="G3" s="8" t="s">
        <v>7</v>
      </c>
    </row>
    <row r="4" spans="2:27" ht="12.75" customHeight="1" x14ac:dyDescent="0.2">
      <c r="B4" s="1"/>
      <c r="C4" s="2"/>
      <c r="D4" s="2"/>
      <c r="E4" s="2"/>
      <c r="F4" s="2"/>
      <c r="G4" s="8"/>
    </row>
    <row r="5" spans="2:27" ht="12.75" customHeight="1" x14ac:dyDescent="0.2">
      <c r="B5" s="9" t="s">
        <v>8</v>
      </c>
      <c r="C5" s="2"/>
      <c r="D5" s="2"/>
      <c r="E5" s="2"/>
      <c r="F5" s="2"/>
      <c r="G5" s="8"/>
    </row>
    <row r="6" spans="2:27" s="19" customFormat="1" ht="12" customHeight="1" x14ac:dyDescent="0.25">
      <c r="B6" s="10" t="s">
        <v>55</v>
      </c>
      <c r="C6" s="11"/>
      <c r="D6" s="11"/>
      <c r="E6" s="11"/>
      <c r="F6" s="12"/>
      <c r="G6" s="13" t="s">
        <v>56</v>
      </c>
      <c r="H6" s="14"/>
      <c r="I6" s="15"/>
      <c r="J6" s="16"/>
      <c r="K6" s="17" t="s">
        <v>9</v>
      </c>
      <c r="L6" s="15"/>
      <c r="M6" s="18"/>
      <c r="N6" s="18"/>
      <c r="O6" s="18"/>
      <c r="P6" s="18"/>
      <c r="Q6" s="18"/>
      <c r="R6" s="18"/>
      <c r="S6" s="18"/>
    </row>
    <row r="7" spans="2:27" s="23" customFormat="1" ht="24.95" customHeight="1" x14ac:dyDescent="0.35">
      <c r="B7" s="160" t="s">
        <v>10</v>
      </c>
      <c r="C7" s="160"/>
      <c r="D7" s="160"/>
      <c r="E7" s="160"/>
      <c r="F7" s="161"/>
      <c r="G7" s="162" t="s">
        <v>53</v>
      </c>
      <c r="H7" s="163"/>
      <c r="I7" s="163"/>
      <c r="J7" s="164"/>
      <c r="K7" s="165">
        <v>44501</v>
      </c>
      <c r="L7" s="166"/>
      <c r="M7" s="20"/>
      <c r="N7" s="21"/>
      <c r="O7" s="22"/>
      <c r="P7" s="21"/>
      <c r="Q7" s="21"/>
      <c r="R7" s="21"/>
      <c r="S7" s="21"/>
    </row>
    <row r="8" spans="2:27" s="30" customFormat="1" ht="15.75" x14ac:dyDescent="0.25">
      <c r="B8" s="24" t="s">
        <v>11</v>
      </c>
      <c r="C8" s="24"/>
      <c r="D8" s="24"/>
      <c r="E8" s="25"/>
      <c r="F8" s="26"/>
      <c r="G8" s="167" t="s">
        <v>12</v>
      </c>
      <c r="H8" s="168"/>
      <c r="I8" s="168"/>
      <c r="J8" s="168"/>
      <c r="K8" s="168"/>
      <c r="L8" s="168"/>
      <c r="M8" s="27"/>
      <c r="N8" s="28"/>
      <c r="O8" s="29"/>
      <c r="P8" s="28"/>
      <c r="Q8" s="28"/>
      <c r="R8" s="28"/>
      <c r="S8" s="28"/>
      <c r="T8" s="28"/>
      <c r="U8" s="28"/>
      <c r="V8" s="28"/>
      <c r="W8" s="28"/>
      <c r="X8" s="28"/>
      <c r="Y8" s="28"/>
      <c r="Z8" s="28"/>
      <c r="AA8" s="28"/>
    </row>
    <row r="9" spans="2:27" s="38" customFormat="1" ht="13.5" customHeight="1" thickBot="1" x14ac:dyDescent="0.25">
      <c r="B9" s="31"/>
      <c r="C9" s="32"/>
      <c r="D9" s="32"/>
      <c r="E9" s="32"/>
      <c r="F9" s="33"/>
      <c r="G9" s="34" t="s">
        <v>13</v>
      </c>
      <c r="H9" s="34" t="s">
        <v>14</v>
      </c>
      <c r="I9" s="34" t="s">
        <v>15</v>
      </c>
      <c r="J9" s="34" t="s">
        <v>16</v>
      </c>
      <c r="K9" s="34" t="s">
        <v>17</v>
      </c>
      <c r="L9" s="35" t="s">
        <v>18</v>
      </c>
      <c r="M9" s="36"/>
      <c r="N9" s="36"/>
      <c r="O9" s="37"/>
    </row>
    <row r="10" spans="2:27" x14ac:dyDescent="0.2">
      <c r="B10" s="38" t="s">
        <v>19</v>
      </c>
      <c r="C10" s="39"/>
      <c r="D10" s="40" t="s">
        <v>20</v>
      </c>
      <c r="E10" s="41"/>
      <c r="F10" s="42"/>
      <c r="G10" s="43">
        <v>2</v>
      </c>
      <c r="H10" s="44">
        <v>3</v>
      </c>
      <c r="I10" s="44">
        <v>4</v>
      </c>
      <c r="J10" s="44">
        <v>6</v>
      </c>
      <c r="K10" s="44">
        <v>7</v>
      </c>
      <c r="L10" s="45">
        <v>7</v>
      </c>
      <c r="M10" s="46"/>
      <c r="N10" s="47"/>
      <c r="O10" s="48" t="str">
        <f>IF(OR(N10="",$E$44=""),"$0.00",IF($E$44=0,G10,IF($E$44=1,H10,IF($E$44=2,I10,IF($E$44=3,J10,P10)))))</f>
        <v>$0.00</v>
      </c>
      <c r="P10" s="7" t="b">
        <f>IF(E44=4,K10,IF(E44=5,L10,IF(E44=6,#REF!,IF(E44=7,#REF!,IF(E44=8,#REF!)))))</f>
        <v>0</v>
      </c>
    </row>
    <row r="11" spans="2:27" x14ac:dyDescent="0.2">
      <c r="C11" s="39"/>
      <c r="D11" s="49" t="s">
        <v>21</v>
      </c>
      <c r="E11" s="40"/>
      <c r="F11" s="50"/>
      <c r="G11" s="51"/>
      <c r="H11" s="51"/>
      <c r="I11" s="51"/>
      <c r="J11" s="51"/>
      <c r="K11" s="51"/>
      <c r="L11" s="52"/>
      <c r="M11" s="46"/>
      <c r="N11" s="53"/>
      <c r="O11" s="48" t="str">
        <f>IF(OR(N11="",$E$44=""),"$0.00",IF($E$44=0,G11,IF($E$44=1,H11,IF($E$44=2,I11,IF($E$44=3,J11,P11)))))</f>
        <v>$0.00</v>
      </c>
      <c r="P11" s="7" t="b">
        <f>IF(E44=4,K11,IF(E44=5,L11,IF(E44=6,#REF!,IF(E44=7,#REF!,IF(E44=8,#REF!)))))</f>
        <v>0</v>
      </c>
    </row>
    <row r="12" spans="2:27" x14ac:dyDescent="0.2">
      <c r="C12" s="39"/>
      <c r="D12" s="49" t="s">
        <v>22</v>
      </c>
      <c r="E12" s="49"/>
      <c r="F12" s="50"/>
      <c r="G12" s="54">
        <v>5</v>
      </c>
      <c r="H12" s="55">
        <v>7</v>
      </c>
      <c r="I12" s="55">
        <v>8</v>
      </c>
      <c r="J12" s="55">
        <v>11</v>
      </c>
      <c r="K12" s="55">
        <v>15</v>
      </c>
      <c r="L12" s="56">
        <v>19</v>
      </c>
      <c r="M12" s="46"/>
      <c r="N12" s="57"/>
      <c r="O12" s="48" t="str">
        <f>IF(OR(N12="",E44=""),"$0.00",IF(E44=0,G12,IF(E44=1,H12,IF(E44=2,I12,IF(E44=3,J12,P12)))))</f>
        <v>$0.00</v>
      </c>
      <c r="P12" s="7" t="b">
        <f>IF(E44=4,K12,IF(E44=5,L12,IF(E44=6,#REF!,IF(E44=7,#REF!,IF(E44=8,#REF!)))))</f>
        <v>0</v>
      </c>
    </row>
    <row r="13" spans="2:27" x14ac:dyDescent="0.2">
      <c r="C13" s="39"/>
      <c r="D13" s="49" t="s">
        <v>23</v>
      </c>
      <c r="E13" s="49"/>
      <c r="F13" s="50"/>
      <c r="G13" s="58">
        <v>3</v>
      </c>
      <c r="H13" s="58">
        <v>5</v>
      </c>
      <c r="I13" s="58">
        <v>6</v>
      </c>
      <c r="J13" s="58">
        <v>8</v>
      </c>
      <c r="K13" s="58">
        <v>11</v>
      </c>
      <c r="L13" s="59">
        <v>13</v>
      </c>
      <c r="M13" s="46"/>
      <c r="N13" s="57"/>
      <c r="O13" s="48" t="str">
        <f>IF(OR(N13="",E44=""),"$0.00",IF(E44=0,G13,IF(E44=1,H13,IF(E44=2,I13,IF(E44=3,J13,P13)))))</f>
        <v>$0.00</v>
      </c>
      <c r="P13" s="7" t="b">
        <f>IF(E44=4,K13,IF(E44=5,L13,IF(E44=6,#REF!,IF(E44=7,#REF!,IF(E44=8,#REF!)))))</f>
        <v>0</v>
      </c>
    </row>
    <row r="14" spans="2:27" x14ac:dyDescent="0.2">
      <c r="C14" s="39"/>
      <c r="D14" s="40" t="s">
        <v>24</v>
      </c>
      <c r="E14" s="40"/>
      <c r="F14" s="42"/>
      <c r="G14" s="60"/>
      <c r="H14" s="60"/>
      <c r="I14" s="60"/>
      <c r="J14" s="60"/>
      <c r="K14" s="60"/>
      <c r="L14" s="61"/>
      <c r="M14" s="46"/>
      <c r="N14" s="53"/>
      <c r="O14" s="48"/>
    </row>
    <row r="15" spans="2:27" ht="13.5" thickBot="1" x14ac:dyDescent="0.25">
      <c r="B15" s="62"/>
      <c r="C15" s="63"/>
      <c r="D15" s="64" t="s">
        <v>25</v>
      </c>
      <c r="E15" s="65"/>
      <c r="F15" s="66"/>
      <c r="G15" s="67"/>
      <c r="H15" s="67"/>
      <c r="I15" s="67"/>
      <c r="J15" s="67"/>
      <c r="K15" s="67"/>
      <c r="L15" s="68"/>
      <c r="M15" s="46"/>
      <c r="N15" s="53"/>
      <c r="O15" s="48"/>
    </row>
    <row r="16" spans="2:27" x14ac:dyDescent="0.2">
      <c r="B16" s="38" t="s">
        <v>26</v>
      </c>
      <c r="C16" s="39"/>
      <c r="D16" s="40" t="s">
        <v>20</v>
      </c>
      <c r="E16" s="41"/>
      <c r="F16" s="69"/>
      <c r="G16" s="43">
        <v>2</v>
      </c>
      <c r="H16" s="44">
        <v>2</v>
      </c>
      <c r="I16" s="44">
        <v>3</v>
      </c>
      <c r="J16" s="44">
        <v>3</v>
      </c>
      <c r="K16" s="44">
        <v>4</v>
      </c>
      <c r="L16" s="45">
        <v>4</v>
      </c>
      <c r="M16" s="46"/>
      <c r="N16" s="47"/>
      <c r="O16" s="48" t="str">
        <f>IF(OR(N16="",E44=""),"$0.00",IF(E44=0,G16,IF(E44=1,H16,IF(E44=2,I16,IF(E44=3,J16,P16)))))</f>
        <v>$0.00</v>
      </c>
      <c r="P16" s="7" t="b">
        <f>IF(E44=4,K16,IF(E44=5,L16,IF(E44=6,#REF!,IF(E44=7,#REF!,IF(E44=8,#REF!)))))</f>
        <v>0</v>
      </c>
    </row>
    <row r="17" spans="2:21" x14ac:dyDescent="0.2">
      <c r="C17" s="39"/>
      <c r="D17" s="49" t="s">
        <v>21</v>
      </c>
      <c r="E17" s="40"/>
      <c r="F17" s="50"/>
      <c r="G17" s="51"/>
      <c r="H17" s="51"/>
      <c r="I17" s="51">
        <v>16</v>
      </c>
      <c r="J17" s="51"/>
      <c r="K17" s="51"/>
      <c r="L17" s="52"/>
      <c r="M17" s="46"/>
      <c r="N17" s="53"/>
      <c r="O17" s="48" t="str">
        <f>IF(OR(N17="",$E$44=""),"$0.00",IF($E$44=0,G17,IF($E$44=1,H17,IF($E$44=2,I17,IF($E$44=3,J17,P17)))))</f>
        <v>$0.00</v>
      </c>
      <c r="P17" s="7" t="b">
        <f>IF(E44=4,K17,IF(E44=5,L17,IF(E44=6,#REF!,IF(E44=7,#REF!,IF(E44=8,#REF!)))))</f>
        <v>0</v>
      </c>
    </row>
    <row r="18" spans="2:21" x14ac:dyDescent="0.2">
      <c r="C18" s="39"/>
      <c r="D18" s="49" t="s">
        <v>22</v>
      </c>
      <c r="E18" s="40"/>
      <c r="F18" s="42"/>
      <c r="G18" s="54">
        <v>2</v>
      </c>
      <c r="H18" s="55">
        <v>3</v>
      </c>
      <c r="I18" s="55">
        <v>4</v>
      </c>
      <c r="J18" s="55">
        <v>5</v>
      </c>
      <c r="K18" s="55">
        <v>6</v>
      </c>
      <c r="L18" s="56">
        <v>7</v>
      </c>
      <c r="M18" s="46"/>
      <c r="N18" s="57"/>
      <c r="O18" s="48" t="str">
        <f>IF(OR(N18="",E44=""),"$0.00",IF(E44=0,G18,IF(E44=1,H18,IF(E44=2,I18,IF(E44=3,J18,P18)))))</f>
        <v>$0.00</v>
      </c>
      <c r="P18" s="7" t="b">
        <f>IF(E44=4,K18,IF(E44=5,L18,IF(E44=6,#REF!,IF(E44=7,#REF!,IF(E44=8,#REF!)))))</f>
        <v>0</v>
      </c>
    </row>
    <row r="19" spans="2:21" ht="13.5" thickBot="1" x14ac:dyDescent="0.25">
      <c r="B19" s="62"/>
      <c r="C19" s="63"/>
      <c r="D19" s="64" t="s">
        <v>25</v>
      </c>
      <c r="E19" s="64"/>
      <c r="F19" s="66"/>
      <c r="G19" s="70"/>
      <c r="H19" s="71"/>
      <c r="I19" s="70"/>
      <c r="J19" s="71"/>
      <c r="K19" s="71"/>
      <c r="L19" s="72"/>
      <c r="M19" s="46"/>
      <c r="N19" s="53"/>
      <c r="O19" s="48"/>
    </row>
    <row r="20" spans="2:21" ht="13.5" thickBot="1" x14ac:dyDescent="0.25">
      <c r="B20" s="169" t="s">
        <v>27</v>
      </c>
      <c r="C20" s="169"/>
      <c r="D20" s="169"/>
      <c r="E20" s="169"/>
      <c r="F20" s="170"/>
      <c r="G20" s="73">
        <v>9</v>
      </c>
      <c r="H20" s="74">
        <v>14</v>
      </c>
      <c r="I20" s="75">
        <v>21</v>
      </c>
      <c r="J20" s="74">
        <v>26</v>
      </c>
      <c r="K20" s="74">
        <v>32</v>
      </c>
      <c r="L20" s="76">
        <v>37</v>
      </c>
      <c r="M20" s="46"/>
      <c r="N20" s="47"/>
      <c r="O20" s="48" t="str">
        <f>IF(OR(N20="",E44=""),"$0.00",IF(E44=0,G20,IF(E44=1,H20,IF(E44=2,I20,IF(E44=3,J20,P20)))))</f>
        <v>$0.00</v>
      </c>
      <c r="P20" s="7" t="b">
        <f>IF(E44=4,K20,IF(E44=5,L20,IF(E44=6,#REF!,IF(E44=7,#REF!,IF(E44=8,#REF!)))))</f>
        <v>0</v>
      </c>
    </row>
    <row r="21" spans="2:21" ht="13.5" thickBot="1" x14ac:dyDescent="0.25">
      <c r="B21" s="171" t="s">
        <v>28</v>
      </c>
      <c r="C21" s="171"/>
      <c r="D21" s="171"/>
      <c r="E21" s="171"/>
      <c r="F21" s="172"/>
      <c r="G21" s="77">
        <v>12</v>
      </c>
      <c r="H21" s="78">
        <v>16</v>
      </c>
      <c r="I21" s="79">
        <v>20</v>
      </c>
      <c r="J21" s="78">
        <v>26</v>
      </c>
      <c r="K21" s="78">
        <v>30</v>
      </c>
      <c r="L21" s="80">
        <v>35</v>
      </c>
      <c r="M21" s="46"/>
      <c r="N21" s="47"/>
      <c r="O21" s="48" t="str">
        <f>IF(OR(N21="",E44=""),"$0.00",IF(E44=0,G21,IF(E44=1,H21,IF(E44=2,I21,IF(E44=3,J21,P21)))))</f>
        <v>$0.00</v>
      </c>
      <c r="P21" s="7" t="b">
        <f>IF(E44=4,K21,IF(E44=5,L21,IF(E44=6,#REF!,IF(E44=7,#REF!,IF(E44=8,#REF!)))))</f>
        <v>0</v>
      </c>
    </row>
    <row r="22" spans="2:21" x14ac:dyDescent="0.2">
      <c r="B22" s="173" t="s">
        <v>29</v>
      </c>
      <c r="C22" s="173"/>
      <c r="D22" s="40" t="s">
        <v>20</v>
      </c>
      <c r="E22" s="40"/>
      <c r="F22" s="69"/>
      <c r="G22" s="43">
        <v>3</v>
      </c>
      <c r="H22" s="81">
        <v>4</v>
      </c>
      <c r="I22" s="81">
        <v>5</v>
      </c>
      <c r="J22" s="81">
        <v>7</v>
      </c>
      <c r="K22" s="81">
        <v>8</v>
      </c>
      <c r="L22" s="82">
        <v>11</v>
      </c>
      <c r="M22" s="46"/>
      <c r="N22" s="47"/>
      <c r="O22" s="48" t="str">
        <f>IF(OR(N22="",E44=""), "$0.00",IF(E44=0,G22,IF(E44=1,H22,IF(E44=2,I22,IF(E44=3,J22,P22)))))</f>
        <v>$0.00</v>
      </c>
      <c r="P22" s="7" t="b">
        <f>IF(E44=4,K22,IF(E44=5,L22,IF(E44=6,#REF!,IF(E44=7,#REF!,IF(E44=8,#REF!)))))</f>
        <v>0</v>
      </c>
    </row>
    <row r="23" spans="2:21" x14ac:dyDescent="0.2">
      <c r="C23" s="39"/>
      <c r="D23" s="49" t="s">
        <v>21</v>
      </c>
      <c r="E23" s="40"/>
      <c r="F23" s="50"/>
      <c r="G23" s="51"/>
      <c r="H23" s="51"/>
      <c r="I23" s="51"/>
      <c r="J23" s="51"/>
      <c r="K23" s="51"/>
      <c r="L23" s="52"/>
      <c r="M23" s="46"/>
      <c r="N23" s="53"/>
      <c r="O23" s="48" t="str">
        <f>IF(OR(N23="",$E$44=""), "$0.00",IF($E$44=0,G23,IF($E$44=1,H23,IF($E$44=2,I23,IF($E$44=3,J23,P23)))))</f>
        <v>$0.00</v>
      </c>
      <c r="P23" s="7" t="b">
        <f>IF(E44=4,K23,IF(E44=5,L23,IF(E44=6,#REF!,IF(E44=7,#REF!,IF(E44=8,#REF!)))))</f>
        <v>0</v>
      </c>
    </row>
    <row r="24" spans="2:21" x14ac:dyDescent="0.2">
      <c r="C24" s="39"/>
      <c r="D24" s="49" t="s">
        <v>22</v>
      </c>
      <c r="E24" s="40"/>
      <c r="F24" s="50"/>
      <c r="G24" s="54">
        <v>7</v>
      </c>
      <c r="H24" s="55">
        <v>9</v>
      </c>
      <c r="I24" s="55">
        <v>12</v>
      </c>
      <c r="J24" s="55">
        <v>14</v>
      </c>
      <c r="K24" s="55">
        <v>19</v>
      </c>
      <c r="L24" s="56">
        <v>23</v>
      </c>
      <c r="M24" s="46"/>
      <c r="N24" s="57"/>
      <c r="O24" s="48" t="str">
        <f>IF(OR(N24="",E44=""), "$0.00",IF(E44=0,G24,IF(E44=1,H24,IF(E44=2,I24,IF(E44=3,J24,P24)))))</f>
        <v>$0.00</v>
      </c>
      <c r="P24" s="7" t="b">
        <f>IF(E44=4,K24,IF(E44=5,L24,IF(E44=6,#REF!,IF(E44=7,#REF!,IF(E44=8,#REF!)))))</f>
        <v>0</v>
      </c>
    </row>
    <row r="25" spans="2:21" ht="13.5" thickBot="1" x14ac:dyDescent="0.25">
      <c r="C25" s="39"/>
      <c r="D25" s="64" t="s">
        <v>24</v>
      </c>
      <c r="E25" s="64"/>
      <c r="F25" s="66"/>
      <c r="G25" s="51"/>
      <c r="H25" s="51"/>
      <c r="I25" s="51"/>
      <c r="J25" s="51"/>
      <c r="K25" s="51"/>
      <c r="L25" s="52"/>
      <c r="M25" s="46"/>
      <c r="N25" s="83"/>
      <c r="O25" s="48"/>
    </row>
    <row r="26" spans="2:21" ht="13.5" thickBot="1" x14ac:dyDescent="0.25">
      <c r="B26" s="174" t="s">
        <v>30</v>
      </c>
      <c r="C26" s="175"/>
      <c r="D26" s="175"/>
      <c r="E26" s="175"/>
      <c r="F26" s="175"/>
      <c r="G26" s="77">
        <v>12</v>
      </c>
      <c r="H26" s="84">
        <v>12</v>
      </c>
      <c r="I26" s="84">
        <v>12</v>
      </c>
      <c r="J26" s="84">
        <v>18</v>
      </c>
      <c r="K26" s="84">
        <v>21</v>
      </c>
      <c r="L26" s="85">
        <v>26</v>
      </c>
      <c r="M26" s="46"/>
      <c r="N26" s="47"/>
      <c r="O26" s="48" t="str">
        <f>IF(OR(N26="",E44=""), "$0.00",IF(E44=0,G26,IF(E44=1,H26,IF(E44=2,I26,IF(E44=3,J26,P26)))))</f>
        <v>$0.00</v>
      </c>
      <c r="P26" s="7" t="b">
        <f>IF(E44=4,K26,IF(E44=5,L26,IF(E44=6,#REF!,IF(E44=7,#REF!,IF(E44=8,#REF!)))))</f>
        <v>0</v>
      </c>
    </row>
    <row r="27" spans="2:21" ht="13.5" thickBot="1" x14ac:dyDescent="0.25">
      <c r="B27" s="171" t="s">
        <v>31</v>
      </c>
      <c r="C27" s="171"/>
      <c r="D27" s="171"/>
      <c r="E27" s="171"/>
      <c r="F27" s="172"/>
      <c r="G27" s="84">
        <v>39</v>
      </c>
      <c r="H27" s="84">
        <v>39</v>
      </c>
      <c r="I27" s="84">
        <v>39</v>
      </c>
      <c r="J27" s="84">
        <v>48</v>
      </c>
      <c r="K27" s="84">
        <v>53</v>
      </c>
      <c r="L27" s="85">
        <v>62</v>
      </c>
      <c r="M27" s="46"/>
      <c r="N27" s="47"/>
      <c r="O27" s="48" t="str">
        <f>IF(OR(N27="",E44=""), "$0.00",IF(E44=0,G27,IF(E44=1,H27,IF(E44=2,I27,IF(E44=3,J27,P27)))))</f>
        <v>$0.00</v>
      </c>
      <c r="P27" s="7" t="b">
        <f>IF(E44=4,K27,IF(E44=5,L27,IF(E44=6,#REF!,IF(E44=7,#REF!,IF(E44=8,#REF!)))))</f>
        <v>0</v>
      </c>
    </row>
    <row r="28" spans="2:21" ht="13.5" thickBot="1" x14ac:dyDescent="0.25">
      <c r="B28" s="172" t="s">
        <v>32</v>
      </c>
      <c r="C28" s="176"/>
      <c r="D28" s="176"/>
      <c r="E28" s="176"/>
      <c r="F28" s="176"/>
      <c r="G28" s="86">
        <v>16</v>
      </c>
      <c r="H28" s="86">
        <v>16</v>
      </c>
      <c r="I28" s="86">
        <v>16</v>
      </c>
      <c r="J28" s="86">
        <v>16</v>
      </c>
      <c r="K28" s="86">
        <v>16</v>
      </c>
      <c r="L28" s="86">
        <v>16</v>
      </c>
      <c r="M28" s="46"/>
      <c r="N28" s="57"/>
      <c r="O28" s="48" t="str">
        <f>IF(OR(N28="",E44=""), "$0.00",IF(E44=0,G28,IF(E44=1,H28,IF(E44=2,I28,IF(E44=3,J28,P28)))))</f>
        <v>$0.00</v>
      </c>
      <c r="P28" s="7" t="b">
        <f>IF(E44=4,K28,IF(E44=5,L28,IF(E44=6,#REF!,IF(E44=7,#REF!,IF(E44=8,#REF!)))))</f>
        <v>0</v>
      </c>
    </row>
    <row r="29" spans="2:21" ht="13.5" thickBot="1" x14ac:dyDescent="0.25">
      <c r="B29" s="38" t="s">
        <v>33</v>
      </c>
      <c r="G29" s="73" t="s">
        <v>54</v>
      </c>
      <c r="H29" s="73" t="s">
        <v>54</v>
      </c>
      <c r="I29" s="73" t="s">
        <v>54</v>
      </c>
      <c r="J29" s="73" t="s">
        <v>54</v>
      </c>
      <c r="K29" s="73" t="s">
        <v>54</v>
      </c>
      <c r="L29" s="73" t="s">
        <v>54</v>
      </c>
      <c r="M29" s="46"/>
      <c r="N29" s="53" t="s">
        <v>57</v>
      </c>
      <c r="O29" s="48" t="str">
        <f>IF(N16="X",17,IF(N18="X",10,""))</f>
        <v/>
      </c>
      <c r="P29" s="7" t="b">
        <f>IF(E44=4,K29,IF(E44=5,L29,IF(E44=6,#REF!,IF(E44=7,#REF!,IF(E44=8,#REF!)))))</f>
        <v>0</v>
      </c>
    </row>
    <row r="30" spans="2:21" ht="13.5" thickBot="1" x14ac:dyDescent="0.25">
      <c r="B30" s="172" t="s">
        <v>58</v>
      </c>
      <c r="C30" s="176"/>
      <c r="D30" s="176"/>
      <c r="E30" s="176"/>
      <c r="F30" s="176"/>
      <c r="G30" s="77">
        <v>10</v>
      </c>
      <c r="H30" s="84">
        <v>10</v>
      </c>
      <c r="I30" s="84">
        <v>10</v>
      </c>
      <c r="J30" s="84">
        <v>10</v>
      </c>
      <c r="K30" s="84">
        <v>10</v>
      </c>
      <c r="L30" s="85">
        <v>10</v>
      </c>
      <c r="M30" s="46"/>
      <c r="N30" s="57"/>
      <c r="O30" s="48" t="str">
        <f>IF(OR(N30="",E44=""), "$0.00",IF(E44=0,G30,IF(E44=1,H30,IF(E44=2,I30,IF(E44=3,J30,P30)))))</f>
        <v>$0.00</v>
      </c>
      <c r="P30" s="7" t="b">
        <f>IF(E44=4,K30,IF(E44=5,L30,IF(E44=6,#REF!,IF(E44=7,#REF!,IF(E44=8,#REF!)))))</f>
        <v>0</v>
      </c>
    </row>
    <row r="31" spans="2:21" ht="13.5" customHeight="1" thickBot="1" x14ac:dyDescent="0.25">
      <c r="B31" s="158" t="s">
        <v>34</v>
      </c>
      <c r="C31" s="158"/>
      <c r="D31" s="158"/>
      <c r="E31" s="158"/>
      <c r="F31" s="159"/>
      <c r="G31" s="87">
        <v>10</v>
      </c>
      <c r="H31" s="81">
        <v>10</v>
      </c>
      <c r="I31" s="81">
        <v>10</v>
      </c>
      <c r="J31" s="81">
        <v>10</v>
      </c>
      <c r="K31" s="81">
        <v>10</v>
      </c>
      <c r="L31" s="82">
        <v>10</v>
      </c>
      <c r="M31" s="46"/>
      <c r="N31" s="57"/>
      <c r="O31" s="48" t="str">
        <f>IF(OR(N31="",E44=""), "$0.00",IF(E44=0,G31,IF(E44=1,H31,IF(E44=2,I31,IF(E44=3,J31,P31)))))</f>
        <v>$0.00</v>
      </c>
      <c r="P31" s="7" t="b">
        <f>IF(E44=4,K31,IF(E44=5,L31,IF(E44=6,#REF!,IF(E44=7,#REF!,IF(E44=8,#REF!)))))</f>
        <v>0</v>
      </c>
    </row>
    <row r="32" spans="2:21" ht="15" customHeight="1" thickBot="1" x14ac:dyDescent="0.3">
      <c r="B32" s="88"/>
      <c r="C32" s="89"/>
      <c r="D32" s="89"/>
      <c r="E32" s="89"/>
      <c r="F32" s="90"/>
      <c r="G32" s="91">
        <v>16</v>
      </c>
      <c r="H32" s="92">
        <v>16</v>
      </c>
      <c r="I32" s="92">
        <v>16</v>
      </c>
      <c r="J32" s="92">
        <v>16</v>
      </c>
      <c r="K32" s="92">
        <v>16</v>
      </c>
      <c r="L32" s="93">
        <v>16</v>
      </c>
      <c r="M32" s="46"/>
      <c r="N32" s="83"/>
      <c r="O32" s="48" t="str">
        <f>IF(OR(N32="",E44=""), "$0.00",IF(E44=0,G32,IF(E44=1,H32,IF(E44=2,I32,IF(E44=3,J32,P32)))))</f>
        <v>$0.00</v>
      </c>
      <c r="P32" s="7" t="b">
        <f>IF(E44=4,K32,IF(E44=5,L32,IF(E44=6,#REF!,IF(E44=7,#REF!,IF(E44=8,#REF!)))))</f>
        <v>0</v>
      </c>
      <c r="R32" s="181" t="s">
        <v>35</v>
      </c>
      <c r="S32" s="182"/>
      <c r="T32" s="182"/>
      <c r="U32" s="183"/>
    </row>
    <row r="33" spans="2:23" ht="12.75" customHeight="1" thickBot="1" x14ac:dyDescent="0.25">
      <c r="B33" s="94" t="s">
        <v>36</v>
      </c>
      <c r="C33" s="95"/>
      <c r="D33" s="95"/>
      <c r="E33" s="95"/>
      <c r="F33" s="95"/>
      <c r="G33" s="96"/>
      <c r="H33" s="97"/>
      <c r="I33" s="184" t="s">
        <v>37</v>
      </c>
      <c r="J33" s="184"/>
      <c r="K33" s="185" t="s">
        <v>38</v>
      </c>
      <c r="L33" s="186"/>
      <c r="M33" s="98"/>
      <c r="R33" s="99" t="s">
        <v>39</v>
      </c>
      <c r="S33" s="100" t="s">
        <v>40</v>
      </c>
      <c r="T33" s="101" t="s">
        <v>20</v>
      </c>
      <c r="U33" s="140" t="s">
        <v>22</v>
      </c>
      <c r="W33" s="153"/>
    </row>
    <row r="34" spans="2:23" ht="12.75" customHeight="1" x14ac:dyDescent="0.2">
      <c r="B34" s="102" t="s">
        <v>41</v>
      </c>
      <c r="C34" s="103"/>
      <c r="D34" s="103"/>
      <c r="E34" s="103"/>
      <c r="F34" s="103"/>
      <c r="G34" s="103"/>
      <c r="H34" s="104"/>
      <c r="I34" s="178" t="s">
        <v>19</v>
      </c>
      <c r="J34" s="178"/>
      <c r="K34" s="179" t="str">
        <f>IF(N10&lt;&gt;"",O10,IF(N12&lt;&gt;"",O12,IF(N13&lt;&gt;"",O13,"$0.00")))</f>
        <v>$0.00</v>
      </c>
      <c r="L34" s="180"/>
      <c r="M34" s="105"/>
      <c r="R34" s="106"/>
      <c r="S34" s="107"/>
      <c r="T34" s="149">
        <f>IF($N10="X",$K34, 0)</f>
        <v>0</v>
      </c>
      <c r="U34" s="141">
        <f>IF(OR(N12="X",N13="X"),K34,0)</f>
        <v>0</v>
      </c>
    </row>
    <row r="35" spans="2:23" ht="12.75" customHeight="1" x14ac:dyDescent="0.2">
      <c r="B35" s="108" t="s">
        <v>42</v>
      </c>
      <c r="C35" s="109"/>
      <c r="D35" s="109"/>
      <c r="E35" s="109"/>
      <c r="F35" s="109"/>
      <c r="G35" s="109"/>
      <c r="H35" s="110"/>
      <c r="I35" s="177" t="s">
        <v>26</v>
      </c>
      <c r="J35" s="178"/>
      <c r="K35" s="179" t="str">
        <f>IF(N16&lt;&gt;"",O16,IF(N18&lt;&gt;"",O18, "$0.00"))</f>
        <v>$0.00</v>
      </c>
      <c r="L35" s="180"/>
      <c r="M35" s="105"/>
      <c r="R35" s="111"/>
      <c r="S35" s="112"/>
      <c r="T35" s="150">
        <f>IF($N16="X",$K35, 0)</f>
        <v>0</v>
      </c>
      <c r="U35" s="142">
        <f>IF($N18="X",$K35,0)</f>
        <v>0</v>
      </c>
    </row>
    <row r="36" spans="2:23" ht="12.75" customHeight="1" x14ac:dyDescent="0.2">
      <c r="B36" s="187"/>
      <c r="C36" s="187"/>
      <c r="D36" s="187"/>
      <c r="E36" s="187"/>
      <c r="F36" s="187"/>
      <c r="G36" s="187"/>
      <c r="H36" s="188"/>
      <c r="I36" s="178" t="s">
        <v>27</v>
      </c>
      <c r="J36" s="178"/>
      <c r="K36" s="179" t="str">
        <f>O20</f>
        <v>$0.00</v>
      </c>
      <c r="L36" s="180"/>
      <c r="M36" s="105"/>
      <c r="R36" s="111"/>
      <c r="S36" s="112"/>
      <c r="T36" s="113"/>
      <c r="U36" s="144" t="str">
        <f>K36</f>
        <v>$0.00</v>
      </c>
    </row>
    <row r="37" spans="2:23" ht="12.75" customHeight="1" x14ac:dyDescent="0.2">
      <c r="B37" s="189"/>
      <c r="C37" s="189"/>
      <c r="D37" s="189"/>
      <c r="E37" s="189"/>
      <c r="F37" s="189"/>
      <c r="G37" s="189"/>
      <c r="H37" s="190"/>
      <c r="I37" s="178" t="s">
        <v>28</v>
      </c>
      <c r="J37" s="178"/>
      <c r="K37" s="179" t="str">
        <f>O21</f>
        <v>$0.00</v>
      </c>
      <c r="L37" s="180"/>
      <c r="M37" s="105"/>
      <c r="R37" s="111"/>
      <c r="S37" s="112"/>
      <c r="T37" s="113"/>
      <c r="U37" s="144" t="str">
        <f>K37</f>
        <v>$0.00</v>
      </c>
    </row>
    <row r="38" spans="2:23" ht="12.75" customHeight="1" x14ac:dyDescent="0.35">
      <c r="B38" s="108" t="s">
        <v>43</v>
      </c>
      <c r="C38" s="114"/>
      <c r="D38" s="114"/>
      <c r="E38" s="114"/>
      <c r="F38" s="114"/>
      <c r="G38" s="114"/>
      <c r="H38" s="115"/>
      <c r="I38" s="177" t="s">
        <v>29</v>
      </c>
      <c r="J38" s="178"/>
      <c r="K38" s="179" t="str">
        <f>IF(N22&lt;&gt;"",O22,IF(N24&lt;&gt;"",O24, "$0.00"))</f>
        <v>$0.00</v>
      </c>
      <c r="L38" s="180"/>
      <c r="M38" s="105"/>
      <c r="R38" s="111"/>
      <c r="S38" s="112"/>
      <c r="T38" s="150">
        <f>IF($N22="X",$K38,0)</f>
        <v>0</v>
      </c>
      <c r="U38" s="142">
        <f>IF($N24="X",$K38,0)</f>
        <v>0</v>
      </c>
    </row>
    <row r="39" spans="2:23" ht="12.75" customHeight="1" x14ac:dyDescent="0.2">
      <c r="B39" s="187" t="s">
        <v>44</v>
      </c>
      <c r="C39" s="187"/>
      <c r="D39" s="187"/>
      <c r="E39" s="187"/>
      <c r="F39" s="187"/>
      <c r="G39" s="187"/>
      <c r="H39" s="188"/>
      <c r="I39" s="191" t="s">
        <v>30</v>
      </c>
      <c r="J39" s="177"/>
      <c r="K39" s="179" t="str">
        <f>O26</f>
        <v>$0.00</v>
      </c>
      <c r="L39" s="180"/>
      <c r="M39" s="105"/>
      <c r="R39" s="151" t="str">
        <f>K39</f>
        <v>$0.00</v>
      </c>
      <c r="S39" s="112"/>
      <c r="T39" s="113"/>
      <c r="U39" s="143"/>
    </row>
    <row r="40" spans="2:23" ht="12.75" customHeight="1" x14ac:dyDescent="0.2">
      <c r="B40" s="187"/>
      <c r="C40" s="187"/>
      <c r="D40" s="187"/>
      <c r="E40" s="187"/>
      <c r="F40" s="187"/>
      <c r="G40" s="187"/>
      <c r="H40" s="188"/>
      <c r="I40" s="191" t="s">
        <v>45</v>
      </c>
      <c r="J40" s="177"/>
      <c r="K40" s="179" t="str">
        <f t="shared" ref="K40" si="0">O27</f>
        <v>$0.00</v>
      </c>
      <c r="L40" s="180"/>
      <c r="M40" s="105"/>
      <c r="R40" s="151" t="str">
        <f>K40</f>
        <v>$0.00</v>
      </c>
      <c r="S40" s="112"/>
      <c r="T40" s="113"/>
      <c r="U40" s="143"/>
    </row>
    <row r="41" spans="2:23" ht="12.75" customHeight="1" x14ac:dyDescent="0.2">
      <c r="B41" s="187"/>
      <c r="C41" s="187"/>
      <c r="D41" s="187"/>
      <c r="E41" s="187"/>
      <c r="F41" s="187"/>
      <c r="G41" s="187"/>
      <c r="H41" s="188"/>
      <c r="I41" s="178" t="s">
        <v>46</v>
      </c>
      <c r="J41" s="178"/>
      <c r="K41" s="179" t="str">
        <f>O28</f>
        <v>$0.00</v>
      </c>
      <c r="L41" s="180"/>
      <c r="M41" s="105"/>
      <c r="O41" s="147" t="s">
        <v>61</v>
      </c>
      <c r="P41" s="148" t="s">
        <v>22</v>
      </c>
      <c r="R41" s="111"/>
      <c r="S41" s="152" t="str">
        <f>K41</f>
        <v>$0.00</v>
      </c>
      <c r="T41" s="113"/>
      <c r="U41" s="143"/>
    </row>
    <row r="42" spans="2:23" ht="12.75" customHeight="1" x14ac:dyDescent="0.2">
      <c r="B42" s="200" t="s">
        <v>47</v>
      </c>
      <c r="C42" s="200"/>
      <c r="D42" s="200"/>
      <c r="E42" s="200"/>
      <c r="F42" s="200"/>
      <c r="G42" s="200"/>
      <c r="H42" s="201"/>
      <c r="I42" s="178" t="s">
        <v>60</v>
      </c>
      <c r="J42" s="178"/>
      <c r="K42" s="179">
        <f>SUM(O42+P42)</f>
        <v>0</v>
      </c>
      <c r="L42" s="180"/>
      <c r="M42" s="105"/>
      <c r="O42" s="48">
        <f>IF(OR(N10="X",N16="X",N22="X"),17,0)</f>
        <v>0</v>
      </c>
      <c r="P42" s="48">
        <f>IF(OR(N12="X",N18="X",N20="X",N24="X"),10,0)</f>
        <v>0</v>
      </c>
      <c r="R42" s="111"/>
      <c r="S42" s="112"/>
      <c r="T42" s="150">
        <f>O42</f>
        <v>0</v>
      </c>
      <c r="U42" s="144">
        <f>P42</f>
        <v>0</v>
      </c>
    </row>
    <row r="43" spans="2:23" ht="12.75" customHeight="1" x14ac:dyDescent="0.2">
      <c r="B43" s="202"/>
      <c r="C43" s="202"/>
      <c r="D43" s="202"/>
      <c r="E43" s="202"/>
      <c r="F43" s="202"/>
      <c r="G43" s="202"/>
      <c r="H43" s="203"/>
      <c r="I43" s="178" t="s">
        <v>58</v>
      </c>
      <c r="J43" s="178"/>
      <c r="K43" s="179">
        <f>MIN(T43,U43)</f>
        <v>0</v>
      </c>
      <c r="L43" s="180"/>
      <c r="M43" s="105"/>
      <c r="R43" s="111"/>
      <c r="S43" s="113"/>
      <c r="T43" s="154" t="str">
        <f>IF(N16="X",O30,"$0.00")</f>
        <v>$0.00</v>
      </c>
      <c r="U43" s="116" t="str">
        <f>IF(N18="X",O30,"$0.00")</f>
        <v>$0.00</v>
      </c>
    </row>
    <row r="44" spans="2:23" ht="12.75" customHeight="1" x14ac:dyDescent="0.2">
      <c r="B44" s="117" t="s">
        <v>48</v>
      </c>
      <c r="C44" s="118"/>
      <c r="D44" s="118"/>
      <c r="E44" s="196"/>
      <c r="F44" s="196"/>
      <c r="G44" s="119"/>
      <c r="H44" s="120"/>
      <c r="I44" s="178" t="s">
        <v>34</v>
      </c>
      <c r="J44" s="178"/>
      <c r="K44" s="179" t="str">
        <f>O31</f>
        <v>$0.00</v>
      </c>
      <c r="L44" s="180"/>
      <c r="M44" s="105"/>
      <c r="R44" s="111"/>
      <c r="S44" s="112"/>
      <c r="T44" s="113"/>
      <c r="U44" s="144" t="str">
        <f>K44</f>
        <v>$0.00</v>
      </c>
    </row>
    <row r="45" spans="2:23" ht="12.75" customHeight="1" thickBot="1" x14ac:dyDescent="0.4">
      <c r="B45" s="121"/>
      <c r="C45" s="121"/>
      <c r="D45" s="121"/>
      <c r="E45" s="197"/>
      <c r="F45" s="197"/>
      <c r="G45" s="122"/>
      <c r="H45" s="122"/>
      <c r="I45" s="191"/>
      <c r="J45" s="177"/>
      <c r="K45" s="179"/>
      <c r="L45" s="180"/>
      <c r="M45" s="105"/>
      <c r="R45" s="123"/>
      <c r="S45" s="124"/>
      <c r="T45" s="113"/>
      <c r="U45" s="145"/>
    </row>
    <row r="46" spans="2:23" ht="12.75" customHeight="1" thickBot="1" x14ac:dyDescent="0.4">
      <c r="B46" s="125"/>
      <c r="C46" s="125"/>
      <c r="D46" s="125"/>
      <c r="E46" s="198"/>
      <c r="F46" s="198"/>
      <c r="G46" s="126"/>
      <c r="H46" s="126"/>
      <c r="I46" s="204" t="s">
        <v>49</v>
      </c>
      <c r="J46" s="204"/>
      <c r="K46" s="205">
        <f>SUM(K34:L45)</f>
        <v>0</v>
      </c>
      <c r="L46" s="206"/>
      <c r="M46" s="105"/>
      <c r="R46" s="127">
        <f>SUM(R34:R45)</f>
        <v>0</v>
      </c>
      <c r="S46" s="128">
        <f>SUM(S34:S45)</f>
        <v>0</v>
      </c>
      <c r="T46" s="129">
        <f>SUM(T34:T45)</f>
        <v>0</v>
      </c>
      <c r="U46" s="146">
        <f t="shared" ref="U46" si="1">SUM(U34:U45)</f>
        <v>0</v>
      </c>
    </row>
    <row r="47" spans="2:23" ht="13.5" thickBot="1" x14ac:dyDescent="0.25">
      <c r="B47" s="130"/>
      <c r="C47" s="130"/>
      <c r="D47" s="130"/>
      <c r="E47" s="130"/>
      <c r="F47" s="130"/>
      <c r="G47" s="130"/>
      <c r="H47" s="130"/>
      <c r="I47" s="130"/>
      <c r="J47" s="130"/>
      <c r="K47" s="130"/>
      <c r="L47" s="130"/>
      <c r="M47" s="131"/>
      <c r="R47" s="192">
        <f>SUM(R46:U46)</f>
        <v>0</v>
      </c>
      <c r="S47" s="193"/>
      <c r="T47" s="194"/>
      <c r="U47" s="195"/>
    </row>
    <row r="48" spans="2:23" ht="13.5" thickBot="1" x14ac:dyDescent="0.25">
      <c r="B48" s="62"/>
      <c r="C48" s="62"/>
      <c r="D48" s="62"/>
      <c r="E48" s="62"/>
      <c r="F48" s="62"/>
      <c r="G48" s="62"/>
      <c r="H48" s="62"/>
      <c r="I48" s="62"/>
      <c r="J48" s="62"/>
      <c r="K48" s="62"/>
      <c r="L48" s="62"/>
      <c r="M48" s="131"/>
    </row>
    <row r="49" spans="1:27" ht="15" x14ac:dyDescent="0.25">
      <c r="G49" s="199" t="s">
        <v>50</v>
      </c>
      <c r="H49" s="199"/>
      <c r="L49" s="131" t="s">
        <v>59</v>
      </c>
      <c r="M49" s="7"/>
      <c r="N49" s="132"/>
      <c r="O49" s="133"/>
      <c r="P49" s="132"/>
      <c r="Q49" s="132"/>
      <c r="R49" s="132"/>
      <c r="S49" s="132"/>
    </row>
    <row r="50" spans="1:27" ht="13.5" thickBot="1" x14ac:dyDescent="0.25">
      <c r="B50" s="7" t="s">
        <v>51</v>
      </c>
      <c r="L50" s="131" t="s">
        <v>52</v>
      </c>
      <c r="M50" s="39"/>
      <c r="T50" s="6"/>
    </row>
    <row r="51" spans="1:27" s="4" customFormat="1" x14ac:dyDescent="0.2">
      <c r="A51" s="7"/>
      <c r="B51" s="7"/>
      <c r="C51" s="7"/>
      <c r="D51" s="7"/>
      <c r="E51" s="7"/>
      <c r="F51" s="7"/>
      <c r="I51" s="134" t="s">
        <v>39</v>
      </c>
      <c r="J51" s="135" t="s">
        <v>40</v>
      </c>
      <c r="K51" s="135" t="s">
        <v>20</v>
      </c>
      <c r="L51" s="136" t="s">
        <v>22</v>
      </c>
      <c r="M51" s="7"/>
      <c r="O51" s="6"/>
      <c r="P51" s="7"/>
      <c r="Q51" s="7"/>
      <c r="R51" s="7"/>
      <c r="S51" s="7"/>
      <c r="T51" s="7"/>
      <c r="U51" s="7"/>
      <c r="V51" s="7"/>
      <c r="W51" s="7"/>
      <c r="X51" s="7"/>
      <c r="Y51" s="7"/>
      <c r="Z51" s="7"/>
      <c r="AA51" s="7"/>
    </row>
    <row r="52" spans="1:27" ht="13.5" thickBot="1" x14ac:dyDescent="0.25">
      <c r="I52" s="137">
        <f>R46</f>
        <v>0</v>
      </c>
      <c r="J52" s="138">
        <f>S46</f>
        <v>0</v>
      </c>
      <c r="K52" s="138">
        <f>T46</f>
        <v>0</v>
      </c>
      <c r="L52" s="139">
        <f>U46</f>
        <v>0</v>
      </c>
    </row>
  </sheetData>
  <sheetProtection sheet="1" selectLockedCells="1"/>
  <mergeCells count="47">
    <mergeCell ref="R47:U47"/>
    <mergeCell ref="E44:F46"/>
    <mergeCell ref="G49:H49"/>
    <mergeCell ref="B42:H43"/>
    <mergeCell ref="I42:J42"/>
    <mergeCell ref="K42:L42"/>
    <mergeCell ref="I43:J43"/>
    <mergeCell ref="K43:L43"/>
    <mergeCell ref="I44:J44"/>
    <mergeCell ref="K44:L44"/>
    <mergeCell ref="I45:J45"/>
    <mergeCell ref="K45:L45"/>
    <mergeCell ref="I46:J46"/>
    <mergeCell ref="K46:L46"/>
    <mergeCell ref="B39:H41"/>
    <mergeCell ref="I39:J39"/>
    <mergeCell ref="K39:L39"/>
    <mergeCell ref="I40:J40"/>
    <mergeCell ref="K40:L40"/>
    <mergeCell ref="I41:J41"/>
    <mergeCell ref="K41:L41"/>
    <mergeCell ref="B36:H37"/>
    <mergeCell ref="I36:J36"/>
    <mergeCell ref="K36:L36"/>
    <mergeCell ref="I37:J37"/>
    <mergeCell ref="K37:L37"/>
    <mergeCell ref="I38:J38"/>
    <mergeCell ref="K38:L38"/>
    <mergeCell ref="R32:U32"/>
    <mergeCell ref="I33:J33"/>
    <mergeCell ref="K33:L33"/>
    <mergeCell ref="I34:J34"/>
    <mergeCell ref="K34:L34"/>
    <mergeCell ref="I35:J35"/>
    <mergeCell ref="K35:L35"/>
    <mergeCell ref="B31:F31"/>
    <mergeCell ref="B7:F7"/>
    <mergeCell ref="G7:J7"/>
    <mergeCell ref="K7:L7"/>
    <mergeCell ref="G8:L8"/>
    <mergeCell ref="B20:F20"/>
    <mergeCell ref="B21:F21"/>
    <mergeCell ref="B22:C22"/>
    <mergeCell ref="B26:F26"/>
    <mergeCell ref="B27:F27"/>
    <mergeCell ref="B28:F28"/>
    <mergeCell ref="B30:F30"/>
  </mergeCells>
  <printOptions horizontalCentered="1"/>
  <pageMargins left="0.25" right="0.25" top="0.5" bottom="0.25" header="0" footer="0"/>
  <pageSetup scale="88" orientation="portrait" horizontalDpi="300" verticalDpi="300"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B69D-9A2F-4185-87ED-66A4713E60A7}">
  <sheetPr>
    <tabColor rgb="FF7030A0"/>
  </sheetPr>
  <dimension ref="A1:AA52"/>
  <sheetViews>
    <sheetView tabSelected="1" topLeftCell="B1" zoomScale="125" zoomScaleNormal="125" workbookViewId="0">
      <selection activeCell="N16" sqref="N16"/>
    </sheetView>
  </sheetViews>
  <sheetFormatPr defaultColWidth="9.140625" defaultRowHeight="12.75" x14ac:dyDescent="0.2"/>
  <cols>
    <col min="1" max="1" width="9.140625" style="7"/>
    <col min="2" max="2" width="8.7109375" style="7" customWidth="1"/>
    <col min="3" max="5" width="5" style="7" customWidth="1"/>
    <col min="6" max="6" width="11.42578125" style="7" customWidth="1"/>
    <col min="7" max="12" width="13.7109375" style="157" customWidth="1"/>
    <col min="13" max="13" width="9.7109375" style="157" hidden="1" customWidth="1"/>
    <col min="14" max="14" width="2.7109375" style="157" customWidth="1"/>
    <col min="15" max="15" width="9.140625" style="6" hidden="1" customWidth="1"/>
    <col min="16" max="16" width="9.140625" style="7" hidden="1" customWidth="1"/>
    <col min="17" max="17" width="11.85546875" style="7" customWidth="1"/>
    <col min="18" max="18" width="11.85546875" style="7" bestFit="1" customWidth="1"/>
    <col min="19" max="20" width="10" style="7" bestFit="1" customWidth="1"/>
    <col min="21" max="16384" width="9.140625" style="7"/>
  </cols>
  <sheetData>
    <row r="1" spans="2:27" ht="12.75" customHeight="1" x14ac:dyDescent="0.2">
      <c r="B1" s="1" t="s">
        <v>0</v>
      </c>
      <c r="C1" s="2"/>
      <c r="D1" s="2"/>
      <c r="E1" s="2"/>
      <c r="F1" s="2"/>
      <c r="G1" s="3" t="s">
        <v>1</v>
      </c>
      <c r="L1" s="5" t="s">
        <v>2</v>
      </c>
      <c r="M1" s="5"/>
    </row>
    <row r="2" spans="2:27" ht="12.75" customHeight="1" x14ac:dyDescent="0.2">
      <c r="B2" s="1" t="s">
        <v>3</v>
      </c>
      <c r="C2" s="2"/>
      <c r="D2" s="2"/>
      <c r="E2" s="2"/>
      <c r="F2" s="2"/>
      <c r="G2" s="3" t="s">
        <v>4</v>
      </c>
      <c r="L2" s="5" t="s">
        <v>5</v>
      </c>
      <c r="M2" s="5"/>
    </row>
    <row r="3" spans="2:27" ht="12.75" customHeight="1" x14ac:dyDescent="0.2">
      <c r="B3" s="1" t="s">
        <v>6</v>
      </c>
      <c r="C3" s="2"/>
      <c r="D3" s="2"/>
      <c r="E3" s="2"/>
      <c r="F3" s="2"/>
      <c r="G3" s="8" t="s">
        <v>7</v>
      </c>
    </row>
    <row r="4" spans="2:27" ht="12.75" customHeight="1" x14ac:dyDescent="0.2">
      <c r="B4" s="1"/>
      <c r="C4" s="2"/>
      <c r="D4" s="2"/>
      <c r="E4" s="2"/>
      <c r="F4" s="2"/>
      <c r="G4" s="8"/>
    </row>
    <row r="5" spans="2:27" ht="12.75" customHeight="1" x14ac:dyDescent="0.2">
      <c r="B5" s="9" t="s">
        <v>8</v>
      </c>
      <c r="C5" s="2"/>
      <c r="D5" s="2"/>
      <c r="E5" s="2"/>
      <c r="F5" s="2"/>
      <c r="G5" s="8"/>
    </row>
    <row r="6" spans="2:27" s="19" customFormat="1" ht="12" customHeight="1" x14ac:dyDescent="0.25">
      <c r="B6" s="10" t="s">
        <v>55</v>
      </c>
      <c r="C6" s="11"/>
      <c r="D6" s="11"/>
      <c r="E6" s="11"/>
      <c r="F6" s="12"/>
      <c r="G6" s="13" t="s">
        <v>56</v>
      </c>
      <c r="H6" s="14"/>
      <c r="I6" s="15"/>
      <c r="J6" s="16"/>
      <c r="K6" s="17" t="s">
        <v>9</v>
      </c>
      <c r="L6" s="15"/>
      <c r="M6" s="18"/>
      <c r="N6" s="18"/>
      <c r="O6" s="18"/>
      <c r="P6" s="18"/>
      <c r="Q6" s="18"/>
      <c r="R6" s="18"/>
      <c r="S6" s="18"/>
    </row>
    <row r="7" spans="2:27" s="23" customFormat="1" ht="24.95" customHeight="1" x14ac:dyDescent="0.35">
      <c r="B7" s="160" t="s">
        <v>10</v>
      </c>
      <c r="C7" s="160"/>
      <c r="D7" s="160"/>
      <c r="E7" s="160"/>
      <c r="F7" s="161"/>
      <c r="G7" s="162" t="s">
        <v>62</v>
      </c>
      <c r="H7" s="163"/>
      <c r="I7" s="163"/>
      <c r="J7" s="164"/>
      <c r="K7" s="165">
        <v>44409</v>
      </c>
      <c r="L7" s="166"/>
      <c r="M7" s="20"/>
      <c r="N7" s="21"/>
      <c r="O7" s="22"/>
      <c r="P7" s="21"/>
      <c r="Q7" s="21"/>
      <c r="R7" s="21"/>
      <c r="S7" s="21"/>
    </row>
    <row r="8" spans="2:27" s="30" customFormat="1" ht="15.75" x14ac:dyDescent="0.25">
      <c r="B8" s="24" t="s">
        <v>11</v>
      </c>
      <c r="C8" s="24"/>
      <c r="D8" s="24"/>
      <c r="E8" s="25"/>
      <c r="F8" s="26"/>
      <c r="G8" s="167" t="s">
        <v>12</v>
      </c>
      <c r="H8" s="168"/>
      <c r="I8" s="168"/>
      <c r="J8" s="168"/>
      <c r="K8" s="168"/>
      <c r="L8" s="168"/>
      <c r="M8" s="27"/>
      <c r="N8" s="28"/>
      <c r="O8" s="29"/>
      <c r="P8" s="28"/>
      <c r="Q8" s="28"/>
      <c r="R8" s="28"/>
      <c r="S8" s="28"/>
      <c r="T8" s="28"/>
      <c r="U8" s="28"/>
      <c r="V8" s="28"/>
      <c r="W8" s="28"/>
      <c r="X8" s="28"/>
      <c r="Y8" s="28"/>
      <c r="Z8" s="28"/>
      <c r="AA8" s="28"/>
    </row>
    <row r="9" spans="2:27" s="155" customFormat="1" ht="13.5" customHeight="1" thickBot="1" x14ac:dyDescent="0.25">
      <c r="B9" s="31"/>
      <c r="C9" s="32"/>
      <c r="D9" s="32"/>
      <c r="E9" s="32"/>
      <c r="F9" s="33"/>
      <c r="G9" s="34" t="s">
        <v>13</v>
      </c>
      <c r="H9" s="34" t="s">
        <v>14</v>
      </c>
      <c r="I9" s="34" t="s">
        <v>15</v>
      </c>
      <c r="J9" s="34" t="s">
        <v>16</v>
      </c>
      <c r="K9" s="34" t="s">
        <v>17</v>
      </c>
      <c r="L9" s="35" t="s">
        <v>18</v>
      </c>
      <c r="M9" s="36"/>
      <c r="N9" s="36"/>
      <c r="O9" s="37"/>
    </row>
    <row r="10" spans="2:27" x14ac:dyDescent="0.2">
      <c r="B10" s="155" t="s">
        <v>19</v>
      </c>
      <c r="C10" s="39"/>
      <c r="D10" s="40" t="s">
        <v>20</v>
      </c>
      <c r="E10" s="41"/>
      <c r="F10" s="42"/>
      <c r="G10" s="43">
        <v>3</v>
      </c>
      <c r="H10" s="44">
        <v>4</v>
      </c>
      <c r="I10" s="44">
        <v>5</v>
      </c>
      <c r="J10" s="44">
        <v>7</v>
      </c>
      <c r="K10" s="44">
        <v>8</v>
      </c>
      <c r="L10" s="45">
        <v>10</v>
      </c>
      <c r="M10" s="46"/>
      <c r="N10" s="47"/>
      <c r="O10" s="48" t="str">
        <f>IF(OR(N10="",$E$44=""),"$0.00",IF($E$44=0,G10,IF($E$44=1,H10,IF($E$44=2,I10,IF($E$44=3,J10,P10)))))</f>
        <v>$0.00</v>
      </c>
      <c r="P10" s="7" t="b">
        <f>IF(E44=4,K10,IF(E44=5,L10,IF(E44=6,#REF!,IF(E44=7,#REF!,IF(E44=8,#REF!)))))</f>
        <v>0</v>
      </c>
    </row>
    <row r="11" spans="2:27" x14ac:dyDescent="0.2">
      <c r="C11" s="39"/>
      <c r="D11" s="49" t="s">
        <v>21</v>
      </c>
      <c r="E11" s="40"/>
      <c r="F11" s="50"/>
      <c r="G11" s="51"/>
      <c r="H11" s="51"/>
      <c r="I11" s="51"/>
      <c r="J11" s="51"/>
      <c r="K11" s="51"/>
      <c r="L11" s="52"/>
      <c r="M11" s="46"/>
      <c r="N11" s="53"/>
      <c r="O11" s="48" t="str">
        <f>IF(OR(N11="",$E$44=""),"$0.00",IF($E$44=0,G11,IF($E$44=1,H11,IF($E$44=2,I11,IF($E$44=3,J11,P11)))))</f>
        <v>$0.00</v>
      </c>
      <c r="P11" s="7" t="b">
        <f>IF(E44=4,K11,IF(E44=5,L11,IF(E44=6,#REF!,IF(E44=7,#REF!,IF(E44=8,#REF!)))))</f>
        <v>0</v>
      </c>
    </row>
    <row r="12" spans="2:27" x14ac:dyDescent="0.2">
      <c r="C12" s="39"/>
      <c r="D12" s="49" t="s">
        <v>22</v>
      </c>
      <c r="E12" s="49"/>
      <c r="F12" s="50"/>
      <c r="G12" s="54">
        <v>6</v>
      </c>
      <c r="H12" s="55">
        <v>8</v>
      </c>
      <c r="I12" s="55">
        <v>10</v>
      </c>
      <c r="J12" s="55">
        <v>14</v>
      </c>
      <c r="K12" s="55">
        <v>19</v>
      </c>
      <c r="L12" s="56">
        <v>23</v>
      </c>
      <c r="M12" s="46"/>
      <c r="N12" s="57"/>
      <c r="O12" s="48" t="str">
        <f>IF(OR(N12="",E44=""),"$0.00",IF(E44=0,G12,IF(E44=1,H12,IF(E44=2,I12,IF(E44=3,J12,P12)))))</f>
        <v>$0.00</v>
      </c>
      <c r="P12" s="7" t="b">
        <f>IF(E44=4,K12,IF(E44=5,L12,IF(E44=6,#REF!,IF(E44=7,#REF!,IF(E44=8,#REF!)))))</f>
        <v>0</v>
      </c>
    </row>
    <row r="13" spans="2:27" x14ac:dyDescent="0.2">
      <c r="C13" s="39"/>
      <c r="D13" s="49" t="s">
        <v>23</v>
      </c>
      <c r="E13" s="49"/>
      <c r="F13" s="50"/>
      <c r="G13" s="58">
        <v>4</v>
      </c>
      <c r="H13" s="58">
        <v>6</v>
      </c>
      <c r="I13" s="58">
        <v>7</v>
      </c>
      <c r="J13" s="58">
        <v>10</v>
      </c>
      <c r="K13" s="58">
        <v>13</v>
      </c>
      <c r="L13" s="59">
        <v>16</v>
      </c>
      <c r="M13" s="46"/>
      <c r="N13" s="57"/>
      <c r="O13" s="48" t="str">
        <f>IF(OR(N13="",E44=""),"$0.00",IF(E44=0,G13,IF(E44=1,H13,IF(E44=2,I13,IF(E44=3,J13,P13)))))</f>
        <v>$0.00</v>
      </c>
      <c r="P13" s="7" t="b">
        <f>IF(E44=4,K13,IF(E44=5,L13,IF(E44=6,#REF!,IF(E44=7,#REF!,IF(E44=8,#REF!)))))</f>
        <v>0</v>
      </c>
    </row>
    <row r="14" spans="2:27" x14ac:dyDescent="0.2">
      <c r="C14" s="39"/>
      <c r="D14" s="40" t="s">
        <v>24</v>
      </c>
      <c r="E14" s="40"/>
      <c r="F14" s="42"/>
      <c r="G14" s="60"/>
      <c r="H14" s="60"/>
      <c r="I14" s="60"/>
      <c r="J14" s="60"/>
      <c r="K14" s="60"/>
      <c r="L14" s="61"/>
      <c r="M14" s="46"/>
      <c r="N14" s="53"/>
      <c r="O14" s="48"/>
    </row>
    <row r="15" spans="2:27" ht="13.5" thickBot="1" x14ac:dyDescent="0.25">
      <c r="B15" s="62"/>
      <c r="C15" s="63"/>
      <c r="D15" s="64" t="s">
        <v>25</v>
      </c>
      <c r="E15" s="65"/>
      <c r="F15" s="66"/>
      <c r="G15" s="67"/>
      <c r="H15" s="67"/>
      <c r="I15" s="67"/>
      <c r="J15" s="67"/>
      <c r="K15" s="67"/>
      <c r="L15" s="68"/>
      <c r="M15" s="46"/>
      <c r="N15" s="53"/>
      <c r="O15" s="48"/>
    </row>
    <row r="16" spans="2:27" x14ac:dyDescent="0.2">
      <c r="B16" s="155" t="s">
        <v>26</v>
      </c>
      <c r="C16" s="39"/>
      <c r="D16" s="40" t="s">
        <v>20</v>
      </c>
      <c r="E16" s="41"/>
      <c r="F16" s="69"/>
      <c r="G16" s="43">
        <v>2</v>
      </c>
      <c r="H16" s="44">
        <v>2</v>
      </c>
      <c r="I16" s="44">
        <v>3</v>
      </c>
      <c r="J16" s="44">
        <v>3</v>
      </c>
      <c r="K16" s="44">
        <v>4</v>
      </c>
      <c r="L16" s="45">
        <v>4</v>
      </c>
      <c r="M16" s="46"/>
      <c r="N16" s="47"/>
      <c r="O16" s="48" t="str">
        <f>IF(OR(N16="",E44=""),"$0.00",IF(E44=0,G16,IF(E44=1,H16,IF(E44=2,I16,IF(E44=3,J16,P16)))))</f>
        <v>$0.00</v>
      </c>
      <c r="P16" s="7" t="b">
        <f>IF(E44=4,K16,IF(E44=5,L16,IF(E44=6,#REF!,IF(E44=7,#REF!,IF(E44=8,#REF!)))))</f>
        <v>0</v>
      </c>
    </row>
    <row r="17" spans="2:21" x14ac:dyDescent="0.2">
      <c r="C17" s="39"/>
      <c r="D17" s="49" t="s">
        <v>21</v>
      </c>
      <c r="E17" s="40"/>
      <c r="F17" s="50"/>
      <c r="G17" s="51"/>
      <c r="H17" s="51"/>
      <c r="I17" s="51"/>
      <c r="J17" s="51"/>
      <c r="K17" s="51"/>
      <c r="L17" s="52"/>
      <c r="M17" s="46"/>
      <c r="N17" s="53"/>
      <c r="O17" s="48" t="str">
        <f>IF(OR(N17="",$E$44=""),"$0.00",IF($E$44=0,G17,IF($E$44=1,H17,IF($E$44=2,I17,IF($E$44=3,J17,P17)))))</f>
        <v>$0.00</v>
      </c>
      <c r="P17" s="7" t="b">
        <f>IF(E44=4,K17,IF(E44=5,L17,IF(E44=6,#REF!,IF(E44=7,#REF!,IF(E44=8,#REF!)))))</f>
        <v>0</v>
      </c>
    </row>
    <row r="18" spans="2:21" x14ac:dyDescent="0.2">
      <c r="C18" s="39"/>
      <c r="D18" s="49" t="s">
        <v>22</v>
      </c>
      <c r="E18" s="40"/>
      <c r="F18" s="42"/>
      <c r="G18" s="54">
        <v>2</v>
      </c>
      <c r="H18" s="55">
        <v>3</v>
      </c>
      <c r="I18" s="55">
        <v>4</v>
      </c>
      <c r="J18" s="55">
        <v>5</v>
      </c>
      <c r="K18" s="55">
        <v>6</v>
      </c>
      <c r="L18" s="56">
        <v>7</v>
      </c>
      <c r="M18" s="46"/>
      <c r="N18" s="57"/>
      <c r="O18" s="48" t="str">
        <f>IF(OR(N18="",E44=""),"$0.00",IF(E44=0,G18,IF(E44=1,H18,IF(E44=2,I18,IF(E44=3,J18,P18)))))</f>
        <v>$0.00</v>
      </c>
      <c r="P18" s="7" t="b">
        <f>IF(E44=4,K18,IF(E44=5,L18,IF(E44=6,#REF!,IF(E44=7,#REF!,IF(E44=8,#REF!)))))</f>
        <v>0</v>
      </c>
    </row>
    <row r="19" spans="2:21" ht="13.5" thickBot="1" x14ac:dyDescent="0.25">
      <c r="B19" s="62"/>
      <c r="C19" s="63"/>
      <c r="D19" s="64" t="s">
        <v>25</v>
      </c>
      <c r="E19" s="64"/>
      <c r="F19" s="66"/>
      <c r="G19" s="70"/>
      <c r="H19" s="71"/>
      <c r="I19" s="70"/>
      <c r="J19" s="71"/>
      <c r="K19" s="71"/>
      <c r="L19" s="72"/>
      <c r="M19" s="46"/>
      <c r="N19" s="53"/>
      <c r="O19" s="48"/>
    </row>
    <row r="20" spans="2:21" ht="13.5" thickBot="1" x14ac:dyDescent="0.25">
      <c r="B20" s="169" t="s">
        <v>27</v>
      </c>
      <c r="C20" s="169"/>
      <c r="D20" s="169"/>
      <c r="E20" s="169"/>
      <c r="F20" s="170"/>
      <c r="G20" s="73">
        <v>9</v>
      </c>
      <c r="H20" s="74">
        <v>14</v>
      </c>
      <c r="I20" s="75">
        <v>21</v>
      </c>
      <c r="J20" s="74">
        <v>26</v>
      </c>
      <c r="K20" s="74">
        <v>32</v>
      </c>
      <c r="L20" s="76">
        <v>37</v>
      </c>
      <c r="M20" s="46"/>
      <c r="N20" s="47"/>
      <c r="O20" s="48" t="str">
        <f>IF(OR(N20="",E44=""),"$0.00",IF(E44=0,G20,IF(E44=1,H20,IF(E44=2,I20,IF(E44=3,J20,P20)))))</f>
        <v>$0.00</v>
      </c>
      <c r="P20" s="7" t="b">
        <f>IF(E44=4,K20,IF(E44=5,L20,IF(E44=6,#REF!,IF(E44=7,#REF!,IF(E44=8,#REF!)))))</f>
        <v>0</v>
      </c>
    </row>
    <row r="21" spans="2:21" ht="13.5" thickBot="1" x14ac:dyDescent="0.25">
      <c r="B21" s="171" t="s">
        <v>28</v>
      </c>
      <c r="C21" s="171"/>
      <c r="D21" s="171"/>
      <c r="E21" s="171"/>
      <c r="F21" s="172"/>
      <c r="G21" s="77">
        <v>14</v>
      </c>
      <c r="H21" s="78">
        <v>19</v>
      </c>
      <c r="I21" s="79">
        <v>24</v>
      </c>
      <c r="J21" s="78">
        <v>29</v>
      </c>
      <c r="K21" s="78">
        <v>37</v>
      </c>
      <c r="L21" s="80">
        <v>41</v>
      </c>
      <c r="M21" s="46"/>
      <c r="N21" s="47"/>
      <c r="O21" s="48" t="str">
        <f>IF(OR(N21="",E44=""),"$0.00",IF(E44=0,G21,IF(E44=1,H21,IF(E44=2,I21,IF(E44=3,J21,P21)))))</f>
        <v>$0.00</v>
      </c>
      <c r="P21" s="7" t="b">
        <f>IF(E44=4,K21,IF(E44=5,L21,IF(E44=6,#REF!,IF(E44=7,#REF!,IF(E44=8,#REF!)))))</f>
        <v>0</v>
      </c>
    </row>
    <row r="22" spans="2:21" x14ac:dyDescent="0.2">
      <c r="B22" s="173" t="s">
        <v>29</v>
      </c>
      <c r="C22" s="173"/>
      <c r="D22" s="40" t="s">
        <v>20</v>
      </c>
      <c r="E22" s="40"/>
      <c r="F22" s="69"/>
      <c r="G22" s="43">
        <v>3</v>
      </c>
      <c r="H22" s="81">
        <v>4</v>
      </c>
      <c r="I22" s="81">
        <v>5</v>
      </c>
      <c r="J22" s="81">
        <v>7</v>
      </c>
      <c r="K22" s="81">
        <v>8</v>
      </c>
      <c r="L22" s="82">
        <v>10</v>
      </c>
      <c r="M22" s="46"/>
      <c r="N22" s="47"/>
      <c r="O22" s="48" t="str">
        <f>IF(OR(N22="",E44=""), "$0.00",IF(E44=0,G22,IF(E44=1,H22,IF(E44=2,I22,IF(E44=3,J22,P22)))))</f>
        <v>$0.00</v>
      </c>
      <c r="P22" s="7" t="b">
        <f>IF(E44=4,K22,IF(E44=5,L22,IF(E44=6,#REF!,IF(E44=7,#REF!,IF(E44=8,#REF!)))))</f>
        <v>0</v>
      </c>
    </row>
    <row r="23" spans="2:21" x14ac:dyDescent="0.2">
      <c r="C23" s="39"/>
      <c r="D23" s="49" t="s">
        <v>21</v>
      </c>
      <c r="E23" s="40"/>
      <c r="F23" s="50"/>
      <c r="G23" s="51"/>
      <c r="H23" s="51"/>
      <c r="I23" s="51"/>
      <c r="J23" s="51"/>
      <c r="K23" s="51"/>
      <c r="L23" s="52"/>
      <c r="M23" s="46"/>
      <c r="N23" s="53"/>
      <c r="O23" s="48" t="str">
        <f>IF(OR(N23="",$E$44=""), "$0.00",IF($E$44=0,G23,IF($E$44=1,H23,IF($E$44=2,I23,IF($E$44=3,J23,P23)))))</f>
        <v>$0.00</v>
      </c>
      <c r="P23" s="7" t="b">
        <f>IF(E44=4,K23,IF(E44=5,L23,IF(E44=6,#REF!,IF(E44=7,#REF!,IF(E44=8,#REF!)))))</f>
        <v>0</v>
      </c>
    </row>
    <row r="24" spans="2:21" x14ac:dyDescent="0.2">
      <c r="C24" s="39"/>
      <c r="D24" s="49" t="s">
        <v>22</v>
      </c>
      <c r="E24" s="40"/>
      <c r="F24" s="50"/>
      <c r="G24" s="54">
        <v>7</v>
      </c>
      <c r="H24" s="55">
        <v>9</v>
      </c>
      <c r="I24" s="55">
        <v>12</v>
      </c>
      <c r="J24" s="55">
        <v>14</v>
      </c>
      <c r="K24" s="55">
        <v>19</v>
      </c>
      <c r="L24" s="56">
        <v>23</v>
      </c>
      <c r="M24" s="46"/>
      <c r="N24" s="57"/>
      <c r="O24" s="48" t="str">
        <f>IF(OR(N24="",E44=""), "$0.00",IF(E44=0,G24,IF(E44=1,H24,IF(E44=2,I24,IF(E44=3,J24,P24)))))</f>
        <v>$0.00</v>
      </c>
      <c r="P24" s="7" t="b">
        <f>IF(E44=4,K24,IF(E44=5,L24,IF(E44=6,#REF!,IF(E44=7,#REF!,IF(E44=8,#REF!)))))</f>
        <v>0</v>
      </c>
    </row>
    <row r="25" spans="2:21" ht="13.5" thickBot="1" x14ac:dyDescent="0.25">
      <c r="C25" s="39"/>
      <c r="D25" s="64" t="s">
        <v>24</v>
      </c>
      <c r="E25" s="64"/>
      <c r="F25" s="66"/>
      <c r="G25" s="51"/>
      <c r="H25" s="51"/>
      <c r="I25" s="51"/>
      <c r="J25" s="51"/>
      <c r="K25" s="51"/>
      <c r="L25" s="52"/>
      <c r="M25" s="46"/>
      <c r="N25" s="83"/>
      <c r="O25" s="48"/>
    </row>
    <row r="26" spans="2:21" ht="13.5" thickBot="1" x14ac:dyDescent="0.25">
      <c r="B26" s="174" t="s">
        <v>30</v>
      </c>
      <c r="C26" s="175"/>
      <c r="D26" s="175"/>
      <c r="E26" s="175"/>
      <c r="F26" s="175"/>
      <c r="G26" s="77">
        <v>12</v>
      </c>
      <c r="H26" s="84">
        <v>12</v>
      </c>
      <c r="I26" s="84">
        <v>12</v>
      </c>
      <c r="J26" s="84">
        <v>18</v>
      </c>
      <c r="K26" s="84">
        <v>21</v>
      </c>
      <c r="L26" s="85">
        <v>26</v>
      </c>
      <c r="M26" s="46"/>
      <c r="N26" s="47"/>
      <c r="O26" s="48" t="str">
        <f>IF(OR(N26="",E44=""), "$0.00",IF(E44=0,G26,IF(E44=1,H26,IF(E44=2,I26,IF(E44=3,J26,P26)))))</f>
        <v>$0.00</v>
      </c>
      <c r="P26" s="7" t="b">
        <f>IF(E44=4,K26,IF(E44=5,L26,IF(E44=6,#REF!,IF(E44=7,#REF!,IF(E44=8,#REF!)))))</f>
        <v>0</v>
      </c>
    </row>
    <row r="27" spans="2:21" ht="13.5" thickBot="1" x14ac:dyDescent="0.25">
      <c r="B27" s="171" t="s">
        <v>31</v>
      </c>
      <c r="C27" s="171"/>
      <c r="D27" s="171"/>
      <c r="E27" s="171"/>
      <c r="F27" s="172"/>
      <c r="G27" s="84">
        <v>39</v>
      </c>
      <c r="H27" s="84">
        <v>39</v>
      </c>
      <c r="I27" s="84">
        <v>39</v>
      </c>
      <c r="J27" s="84">
        <v>48</v>
      </c>
      <c r="K27" s="84">
        <v>53</v>
      </c>
      <c r="L27" s="85">
        <v>62</v>
      </c>
      <c r="M27" s="46"/>
      <c r="N27" s="47"/>
      <c r="O27" s="48" t="str">
        <f>IF(OR(N27="",E44=""), "$0.00",IF(E44=0,G27,IF(E44=1,H27,IF(E44=2,I27,IF(E44=3,J27,P27)))))</f>
        <v>$0.00</v>
      </c>
      <c r="P27" s="7" t="b">
        <f>IF(E44=4,K27,IF(E44=5,L27,IF(E44=6,#REF!,IF(E44=7,#REF!,IF(E44=8,#REF!)))))</f>
        <v>0</v>
      </c>
    </row>
    <row r="28" spans="2:21" ht="13.5" thickBot="1" x14ac:dyDescent="0.25">
      <c r="B28" s="172" t="s">
        <v>32</v>
      </c>
      <c r="C28" s="176"/>
      <c r="D28" s="176"/>
      <c r="E28" s="176"/>
      <c r="F28" s="176"/>
      <c r="G28" s="86">
        <v>16</v>
      </c>
      <c r="H28" s="86">
        <v>16</v>
      </c>
      <c r="I28" s="86">
        <v>16</v>
      </c>
      <c r="J28" s="86">
        <v>16</v>
      </c>
      <c r="K28" s="86">
        <v>16</v>
      </c>
      <c r="L28" s="86">
        <v>16</v>
      </c>
      <c r="M28" s="46"/>
      <c r="N28" s="57"/>
      <c r="O28" s="48" t="str">
        <f>IF(OR(N28="",E44=""), "$0.00",IF(E44=0,G28,IF(E44=1,H28,IF(E44=2,I28,IF(E44=3,J28,P28)))))</f>
        <v>$0.00</v>
      </c>
      <c r="P28" s="7" t="b">
        <f>IF(E44=4,K28,IF(E44=5,L28,IF(E44=6,#REF!,IF(E44=7,#REF!,IF(E44=8,#REF!)))))</f>
        <v>0</v>
      </c>
    </row>
    <row r="29" spans="2:21" ht="13.5" thickBot="1" x14ac:dyDescent="0.25">
      <c r="B29" s="155" t="s">
        <v>33</v>
      </c>
      <c r="G29" s="73" t="s">
        <v>54</v>
      </c>
      <c r="H29" s="73" t="s">
        <v>54</v>
      </c>
      <c r="I29" s="73" t="s">
        <v>54</v>
      </c>
      <c r="J29" s="73" t="s">
        <v>54</v>
      </c>
      <c r="K29" s="73" t="s">
        <v>54</v>
      </c>
      <c r="L29" s="73" t="s">
        <v>54</v>
      </c>
      <c r="M29" s="46"/>
      <c r="N29" s="53" t="s">
        <v>57</v>
      </c>
      <c r="O29" s="48" t="str">
        <f>IF(N16="X",17,IF(N18="X",10,""))</f>
        <v/>
      </c>
      <c r="P29" s="7" t="b">
        <f>IF(E44=4,K29,IF(E44=5,L29,IF(E44=6,#REF!,IF(E44=7,#REF!,IF(E44=8,#REF!)))))</f>
        <v>0</v>
      </c>
    </row>
    <row r="30" spans="2:21" ht="13.5" thickBot="1" x14ac:dyDescent="0.25">
      <c r="B30" s="172" t="s">
        <v>58</v>
      </c>
      <c r="C30" s="176"/>
      <c r="D30" s="176"/>
      <c r="E30" s="176"/>
      <c r="F30" s="176"/>
      <c r="G30" s="77">
        <v>10</v>
      </c>
      <c r="H30" s="84">
        <v>10</v>
      </c>
      <c r="I30" s="84">
        <v>10</v>
      </c>
      <c r="J30" s="84">
        <v>10</v>
      </c>
      <c r="K30" s="84">
        <v>10</v>
      </c>
      <c r="L30" s="85">
        <v>10</v>
      </c>
      <c r="M30" s="46"/>
      <c r="N30" s="57"/>
      <c r="O30" s="48" t="str">
        <f>IF(OR(N30="",E44=""), "$0.00",IF(E44=0,G30,IF(E44=1,H30,IF(E44=2,I30,IF(E44=3,J30,P30)))))</f>
        <v>$0.00</v>
      </c>
      <c r="P30" s="7" t="b">
        <f>IF(E44=4,K30,IF(E44=5,L30,IF(E44=6,#REF!,IF(E44=7,#REF!,IF(E44=8,#REF!)))))</f>
        <v>0</v>
      </c>
    </row>
    <row r="31" spans="2:21" ht="13.5" customHeight="1" thickBot="1" x14ac:dyDescent="0.25">
      <c r="B31" s="158" t="s">
        <v>34</v>
      </c>
      <c r="C31" s="158"/>
      <c r="D31" s="158"/>
      <c r="E31" s="158"/>
      <c r="F31" s="159"/>
      <c r="G31" s="87">
        <v>10</v>
      </c>
      <c r="H31" s="81">
        <v>10</v>
      </c>
      <c r="I31" s="81">
        <v>10</v>
      </c>
      <c r="J31" s="81">
        <v>10</v>
      </c>
      <c r="K31" s="81">
        <v>10</v>
      </c>
      <c r="L31" s="82">
        <v>10</v>
      </c>
      <c r="M31" s="46"/>
      <c r="N31" s="57"/>
      <c r="O31" s="48" t="str">
        <f>IF(OR(N31="",E44=""), "$0.00",IF(E44=0,G31,IF(E44=1,H31,IF(E44=2,I31,IF(E44=3,J31,P31)))))</f>
        <v>$0.00</v>
      </c>
      <c r="P31" s="7" t="b">
        <f>IF(E44=4,K31,IF(E44=5,L31,IF(E44=6,#REF!,IF(E44=7,#REF!,IF(E44=8,#REF!)))))</f>
        <v>0</v>
      </c>
    </row>
    <row r="32" spans="2:21" ht="15" customHeight="1" thickBot="1" x14ac:dyDescent="0.3">
      <c r="B32" s="88"/>
      <c r="C32" s="89"/>
      <c r="D32" s="89"/>
      <c r="E32" s="89"/>
      <c r="F32" s="90"/>
      <c r="G32" s="91">
        <v>16</v>
      </c>
      <c r="H32" s="92">
        <v>16</v>
      </c>
      <c r="I32" s="92">
        <v>16</v>
      </c>
      <c r="J32" s="92">
        <v>16</v>
      </c>
      <c r="K32" s="92">
        <v>16</v>
      </c>
      <c r="L32" s="93">
        <v>16</v>
      </c>
      <c r="M32" s="46"/>
      <c r="N32" s="83"/>
      <c r="O32" s="48" t="str">
        <f>IF(OR(N32="",E44=""), "$0.00",IF(E44=0,G32,IF(E44=1,H32,IF(E44=2,I32,IF(E44=3,J32,P32)))))</f>
        <v>$0.00</v>
      </c>
      <c r="P32" s="7" t="b">
        <f>IF(E44=4,K32,IF(E44=5,L32,IF(E44=6,#REF!,IF(E44=7,#REF!,IF(E44=8,#REF!)))))</f>
        <v>0</v>
      </c>
      <c r="R32" s="181" t="s">
        <v>35</v>
      </c>
      <c r="S32" s="182"/>
      <c r="T32" s="182"/>
      <c r="U32" s="183"/>
    </row>
    <row r="33" spans="2:23" ht="12.75" customHeight="1" thickBot="1" x14ac:dyDescent="0.25">
      <c r="B33" s="94" t="s">
        <v>36</v>
      </c>
      <c r="C33" s="95"/>
      <c r="D33" s="95"/>
      <c r="E33" s="95"/>
      <c r="F33" s="95"/>
      <c r="G33" s="96"/>
      <c r="H33" s="97"/>
      <c r="I33" s="184" t="s">
        <v>37</v>
      </c>
      <c r="J33" s="184"/>
      <c r="K33" s="185" t="s">
        <v>38</v>
      </c>
      <c r="L33" s="186"/>
      <c r="M33" s="98"/>
      <c r="R33" s="99" t="s">
        <v>39</v>
      </c>
      <c r="S33" s="100" t="s">
        <v>40</v>
      </c>
      <c r="T33" s="101" t="s">
        <v>20</v>
      </c>
      <c r="U33" s="156" t="s">
        <v>22</v>
      </c>
      <c r="W33" s="153"/>
    </row>
    <row r="34" spans="2:23" ht="12.75" customHeight="1" x14ac:dyDescent="0.2">
      <c r="B34" s="102" t="s">
        <v>41</v>
      </c>
      <c r="C34" s="103"/>
      <c r="D34" s="103"/>
      <c r="E34" s="103"/>
      <c r="F34" s="103"/>
      <c r="G34" s="103"/>
      <c r="H34" s="104"/>
      <c r="I34" s="178" t="s">
        <v>19</v>
      </c>
      <c r="J34" s="178"/>
      <c r="K34" s="179" t="str">
        <f>IF(N10&lt;&gt;"",O10,IF(N12&lt;&gt;"",O12,IF(N13&lt;&gt;"",O13,"$0.00")))</f>
        <v>$0.00</v>
      </c>
      <c r="L34" s="180"/>
      <c r="M34" s="105"/>
      <c r="R34" s="106"/>
      <c r="S34" s="107"/>
      <c r="T34" s="149">
        <f>IF($N10="X",$K34, 0)</f>
        <v>0</v>
      </c>
      <c r="U34" s="141">
        <f>IF(OR(N12="X",N13="X"),K34,0)</f>
        <v>0</v>
      </c>
    </row>
    <row r="35" spans="2:23" ht="12.75" customHeight="1" x14ac:dyDescent="0.2">
      <c r="B35" s="108" t="s">
        <v>42</v>
      </c>
      <c r="C35" s="109"/>
      <c r="D35" s="109"/>
      <c r="E35" s="109"/>
      <c r="F35" s="109"/>
      <c r="G35" s="109"/>
      <c r="H35" s="110"/>
      <c r="I35" s="177" t="s">
        <v>26</v>
      </c>
      <c r="J35" s="178"/>
      <c r="K35" s="179" t="str">
        <f>IF(N16&lt;&gt;"",O16,IF(N18&lt;&gt;"",O18, "$0.00"))</f>
        <v>$0.00</v>
      </c>
      <c r="L35" s="180"/>
      <c r="M35" s="105"/>
      <c r="R35" s="111"/>
      <c r="S35" s="112"/>
      <c r="T35" s="150">
        <f>IF($N16="X",$K35, 0)</f>
        <v>0</v>
      </c>
      <c r="U35" s="142">
        <f>IF($N18="X",$K35,0)</f>
        <v>0</v>
      </c>
    </row>
    <row r="36" spans="2:23" ht="12.75" customHeight="1" x14ac:dyDescent="0.2">
      <c r="B36" s="187"/>
      <c r="C36" s="187"/>
      <c r="D36" s="187"/>
      <c r="E36" s="187"/>
      <c r="F36" s="187"/>
      <c r="G36" s="187"/>
      <c r="H36" s="188"/>
      <c r="I36" s="178" t="s">
        <v>27</v>
      </c>
      <c r="J36" s="178"/>
      <c r="K36" s="179" t="str">
        <f>O20</f>
        <v>$0.00</v>
      </c>
      <c r="L36" s="180"/>
      <c r="M36" s="105"/>
      <c r="R36" s="111"/>
      <c r="S36" s="112"/>
      <c r="T36" s="113"/>
      <c r="U36" s="144" t="str">
        <f>K36</f>
        <v>$0.00</v>
      </c>
    </row>
    <row r="37" spans="2:23" ht="12.75" customHeight="1" x14ac:dyDescent="0.2">
      <c r="B37" s="189"/>
      <c r="C37" s="189"/>
      <c r="D37" s="189"/>
      <c r="E37" s="189"/>
      <c r="F37" s="189"/>
      <c r="G37" s="189"/>
      <c r="H37" s="190"/>
      <c r="I37" s="178" t="s">
        <v>28</v>
      </c>
      <c r="J37" s="178"/>
      <c r="K37" s="179" t="str">
        <f>O21</f>
        <v>$0.00</v>
      </c>
      <c r="L37" s="180"/>
      <c r="M37" s="105"/>
      <c r="R37" s="111"/>
      <c r="S37" s="112"/>
      <c r="T37" s="113"/>
      <c r="U37" s="144" t="str">
        <f>K37</f>
        <v>$0.00</v>
      </c>
    </row>
    <row r="38" spans="2:23" ht="12.75" customHeight="1" x14ac:dyDescent="0.35">
      <c r="B38" s="108" t="s">
        <v>43</v>
      </c>
      <c r="C38" s="114"/>
      <c r="D38" s="114"/>
      <c r="E38" s="114"/>
      <c r="F38" s="114"/>
      <c r="G38" s="114"/>
      <c r="H38" s="115"/>
      <c r="I38" s="177" t="s">
        <v>29</v>
      </c>
      <c r="J38" s="178"/>
      <c r="K38" s="179" t="str">
        <f>IF(N22&lt;&gt;"",O22,IF(N24&lt;&gt;"",O24, "$0.00"))</f>
        <v>$0.00</v>
      </c>
      <c r="L38" s="180"/>
      <c r="M38" s="105"/>
      <c r="R38" s="111"/>
      <c r="S38" s="112"/>
      <c r="T38" s="150">
        <f>IF($N22="X",$K38,0)</f>
        <v>0</v>
      </c>
      <c r="U38" s="142">
        <f>IF($N24="X",$K38,0)</f>
        <v>0</v>
      </c>
    </row>
    <row r="39" spans="2:23" ht="12.75" customHeight="1" x14ac:dyDescent="0.2">
      <c r="B39" s="187"/>
      <c r="C39" s="187"/>
      <c r="D39" s="187"/>
      <c r="E39" s="187"/>
      <c r="F39" s="187"/>
      <c r="G39" s="187"/>
      <c r="H39" s="188"/>
      <c r="I39" s="191" t="s">
        <v>30</v>
      </c>
      <c r="J39" s="177"/>
      <c r="K39" s="179" t="str">
        <f>O26</f>
        <v>$0.00</v>
      </c>
      <c r="L39" s="180"/>
      <c r="M39" s="105"/>
      <c r="R39" s="151" t="str">
        <f>K39</f>
        <v>$0.00</v>
      </c>
      <c r="S39" s="112"/>
      <c r="T39" s="113"/>
      <c r="U39" s="143"/>
    </row>
    <row r="40" spans="2:23" ht="12.75" customHeight="1" x14ac:dyDescent="0.2">
      <c r="B40" s="187"/>
      <c r="C40" s="187"/>
      <c r="D40" s="187"/>
      <c r="E40" s="187"/>
      <c r="F40" s="187"/>
      <c r="G40" s="187"/>
      <c r="H40" s="188"/>
      <c r="I40" s="191" t="s">
        <v>45</v>
      </c>
      <c r="J40" s="177"/>
      <c r="K40" s="179" t="str">
        <f t="shared" ref="K40" si="0">O27</f>
        <v>$0.00</v>
      </c>
      <c r="L40" s="180"/>
      <c r="M40" s="105"/>
      <c r="R40" s="151" t="str">
        <f>K40</f>
        <v>$0.00</v>
      </c>
      <c r="S40" s="112"/>
      <c r="T40" s="113"/>
      <c r="U40" s="143"/>
    </row>
    <row r="41" spans="2:23" ht="12.75" customHeight="1" x14ac:dyDescent="0.2">
      <c r="B41" s="187"/>
      <c r="C41" s="187"/>
      <c r="D41" s="187"/>
      <c r="E41" s="187"/>
      <c r="F41" s="187"/>
      <c r="G41" s="187"/>
      <c r="H41" s="188"/>
      <c r="I41" s="178" t="s">
        <v>46</v>
      </c>
      <c r="J41" s="178"/>
      <c r="K41" s="179" t="str">
        <f>O28</f>
        <v>$0.00</v>
      </c>
      <c r="L41" s="180"/>
      <c r="M41" s="105"/>
      <c r="O41" s="147" t="s">
        <v>61</v>
      </c>
      <c r="P41" s="148" t="s">
        <v>22</v>
      </c>
      <c r="R41" s="111"/>
      <c r="S41" s="152" t="str">
        <f>K41</f>
        <v>$0.00</v>
      </c>
      <c r="T41" s="113"/>
      <c r="U41" s="143"/>
    </row>
    <row r="42" spans="2:23" ht="12.75" customHeight="1" x14ac:dyDescent="0.2">
      <c r="B42" s="200" t="s">
        <v>47</v>
      </c>
      <c r="C42" s="200"/>
      <c r="D42" s="200"/>
      <c r="E42" s="200"/>
      <c r="F42" s="200"/>
      <c r="G42" s="200"/>
      <c r="H42" s="201"/>
      <c r="I42" s="178" t="s">
        <v>60</v>
      </c>
      <c r="J42" s="178"/>
      <c r="K42" s="179">
        <f>SUM(O42+P42)</f>
        <v>0</v>
      </c>
      <c r="L42" s="180"/>
      <c r="M42" s="105"/>
      <c r="O42" s="48">
        <f>IF(OR(N10="X",N16="X",N22="X"),17,0)</f>
        <v>0</v>
      </c>
      <c r="P42" s="48">
        <f>IF(OR(N12="X",N18="X",N20="X",N24="X"),10,0)</f>
        <v>0</v>
      </c>
      <c r="R42" s="111"/>
      <c r="S42" s="112"/>
      <c r="T42" s="150">
        <f>O42</f>
        <v>0</v>
      </c>
      <c r="U42" s="144">
        <f>P42</f>
        <v>0</v>
      </c>
    </row>
    <row r="43" spans="2:23" ht="12.75" customHeight="1" x14ac:dyDescent="0.2">
      <c r="B43" s="202"/>
      <c r="C43" s="202"/>
      <c r="D43" s="202"/>
      <c r="E43" s="202"/>
      <c r="F43" s="202"/>
      <c r="G43" s="202"/>
      <c r="H43" s="203"/>
      <c r="I43" s="178" t="s">
        <v>58</v>
      </c>
      <c r="J43" s="178"/>
      <c r="K43" s="179">
        <f>MIN(T43,U43)</f>
        <v>0</v>
      </c>
      <c r="L43" s="180"/>
      <c r="M43" s="105"/>
      <c r="R43" s="111"/>
      <c r="S43" s="113"/>
      <c r="T43" s="154" t="str">
        <f>IF(N16="X",O30,"$0.00")</f>
        <v>$0.00</v>
      </c>
      <c r="U43" s="116" t="str">
        <f>IF(N18="X",O30,"$0.00")</f>
        <v>$0.00</v>
      </c>
    </row>
    <row r="44" spans="2:23" ht="12.75" customHeight="1" x14ac:dyDescent="0.2">
      <c r="B44" s="117" t="s">
        <v>48</v>
      </c>
      <c r="C44" s="118"/>
      <c r="D44" s="118"/>
      <c r="E44" s="196">
        <v>2</v>
      </c>
      <c r="F44" s="196"/>
      <c r="G44" s="119"/>
      <c r="H44" s="120"/>
      <c r="I44" s="178" t="s">
        <v>34</v>
      </c>
      <c r="J44" s="178"/>
      <c r="K44" s="179" t="str">
        <f>O31</f>
        <v>$0.00</v>
      </c>
      <c r="L44" s="180"/>
      <c r="M44" s="105"/>
      <c r="R44" s="111"/>
      <c r="S44" s="112"/>
      <c r="T44" s="113"/>
      <c r="U44" s="144" t="str">
        <f>K44</f>
        <v>$0.00</v>
      </c>
    </row>
    <row r="45" spans="2:23" ht="12.75" customHeight="1" thickBot="1" x14ac:dyDescent="0.4">
      <c r="B45" s="121"/>
      <c r="C45" s="121"/>
      <c r="D45" s="121"/>
      <c r="E45" s="197"/>
      <c r="F45" s="197"/>
      <c r="G45" s="122"/>
      <c r="H45" s="122"/>
      <c r="I45" s="191"/>
      <c r="J45" s="177"/>
      <c r="K45" s="179"/>
      <c r="L45" s="180"/>
      <c r="M45" s="105"/>
      <c r="R45" s="123"/>
      <c r="S45" s="124"/>
      <c r="T45" s="113"/>
      <c r="U45" s="145"/>
    </row>
    <row r="46" spans="2:23" ht="12.75" customHeight="1" thickBot="1" x14ac:dyDescent="0.4">
      <c r="B46" s="125"/>
      <c r="C46" s="125"/>
      <c r="D46" s="125"/>
      <c r="E46" s="198"/>
      <c r="F46" s="198"/>
      <c r="G46" s="126"/>
      <c r="H46" s="126"/>
      <c r="I46" s="204" t="s">
        <v>49</v>
      </c>
      <c r="J46" s="204"/>
      <c r="K46" s="205">
        <f>SUM(K34:L45)</f>
        <v>0</v>
      </c>
      <c r="L46" s="206"/>
      <c r="M46" s="105"/>
      <c r="R46" s="127">
        <f>SUM(R34:R45)</f>
        <v>0</v>
      </c>
      <c r="S46" s="128">
        <f>SUM(S34:S45)</f>
        <v>0</v>
      </c>
      <c r="T46" s="129">
        <f>SUM(T34:T45)</f>
        <v>0</v>
      </c>
      <c r="U46" s="146">
        <f t="shared" ref="U46" si="1">SUM(U34:U45)</f>
        <v>0</v>
      </c>
    </row>
    <row r="47" spans="2:23" ht="13.5" thickBot="1" x14ac:dyDescent="0.25">
      <c r="B47" s="130"/>
      <c r="C47" s="130"/>
      <c r="D47" s="130"/>
      <c r="E47" s="130"/>
      <c r="F47" s="130"/>
      <c r="G47" s="130"/>
      <c r="H47" s="130"/>
      <c r="I47" s="130"/>
      <c r="J47" s="130"/>
      <c r="K47" s="130"/>
      <c r="L47" s="130"/>
      <c r="M47" s="131"/>
      <c r="R47" s="192">
        <f>SUM(R46:U46)</f>
        <v>0</v>
      </c>
      <c r="S47" s="193"/>
      <c r="T47" s="194"/>
      <c r="U47" s="195"/>
    </row>
    <row r="48" spans="2:23" ht="13.5" thickBot="1" x14ac:dyDescent="0.25">
      <c r="B48" s="62"/>
      <c r="C48" s="62"/>
      <c r="D48" s="62"/>
      <c r="E48" s="62"/>
      <c r="F48" s="62"/>
      <c r="G48" s="62"/>
      <c r="H48" s="62"/>
      <c r="I48" s="62"/>
      <c r="J48" s="62"/>
      <c r="K48" s="62"/>
      <c r="L48" s="62"/>
      <c r="M48" s="131"/>
    </row>
    <row r="49" spans="1:27" ht="15" x14ac:dyDescent="0.25">
      <c r="G49" s="199" t="s">
        <v>50</v>
      </c>
      <c r="H49" s="199"/>
      <c r="L49" s="131" t="s">
        <v>59</v>
      </c>
      <c r="M49" s="7"/>
      <c r="N49" s="132"/>
      <c r="O49" s="133"/>
      <c r="P49" s="132"/>
      <c r="Q49" s="132"/>
      <c r="R49" s="132"/>
      <c r="S49" s="132"/>
    </row>
    <row r="50" spans="1:27" ht="13.5" thickBot="1" x14ac:dyDescent="0.25">
      <c r="B50" s="7" t="s">
        <v>51</v>
      </c>
      <c r="L50" s="131" t="s">
        <v>52</v>
      </c>
      <c r="M50" s="39"/>
      <c r="T50" s="6"/>
    </row>
    <row r="51" spans="1:27" s="157" customFormat="1" x14ac:dyDescent="0.2">
      <c r="A51" s="7"/>
      <c r="B51" s="7"/>
      <c r="C51" s="7"/>
      <c r="D51" s="7"/>
      <c r="E51" s="7"/>
      <c r="F51" s="7"/>
      <c r="I51" s="134" t="s">
        <v>39</v>
      </c>
      <c r="J51" s="135" t="s">
        <v>40</v>
      </c>
      <c r="K51" s="135" t="s">
        <v>20</v>
      </c>
      <c r="L51" s="136" t="s">
        <v>22</v>
      </c>
      <c r="M51" s="7"/>
      <c r="O51" s="6"/>
      <c r="P51" s="7"/>
      <c r="Q51" s="7"/>
      <c r="R51" s="7"/>
      <c r="S51" s="7"/>
      <c r="T51" s="7"/>
      <c r="U51" s="7"/>
      <c r="V51" s="7"/>
      <c r="W51" s="7"/>
      <c r="X51" s="7"/>
      <c r="Y51" s="7"/>
      <c r="Z51" s="7"/>
      <c r="AA51" s="7"/>
    </row>
    <row r="52" spans="1:27" ht="13.5" thickBot="1" x14ac:dyDescent="0.25">
      <c r="I52" s="137">
        <f>R46</f>
        <v>0</v>
      </c>
      <c r="J52" s="138">
        <f>S46</f>
        <v>0</v>
      </c>
      <c r="K52" s="138">
        <f>T46</f>
        <v>0</v>
      </c>
      <c r="L52" s="139">
        <f>U46</f>
        <v>0</v>
      </c>
    </row>
  </sheetData>
  <sheetProtection sheet="1" selectLockedCells="1"/>
  <mergeCells count="47">
    <mergeCell ref="B31:F31"/>
    <mergeCell ref="B7:F7"/>
    <mergeCell ref="G7:J7"/>
    <mergeCell ref="K7:L7"/>
    <mergeCell ref="G8:L8"/>
    <mergeCell ref="B20:F20"/>
    <mergeCell ref="B21:F21"/>
    <mergeCell ref="B22:C22"/>
    <mergeCell ref="B26:F26"/>
    <mergeCell ref="B27:F27"/>
    <mergeCell ref="B28:F28"/>
    <mergeCell ref="B30:F30"/>
    <mergeCell ref="I38:J38"/>
    <mergeCell ref="K38:L38"/>
    <mergeCell ref="R32:U32"/>
    <mergeCell ref="I33:J33"/>
    <mergeCell ref="K33:L33"/>
    <mergeCell ref="I34:J34"/>
    <mergeCell ref="K34:L34"/>
    <mergeCell ref="I35:J35"/>
    <mergeCell ref="K35:L35"/>
    <mergeCell ref="B36:H37"/>
    <mergeCell ref="I36:J36"/>
    <mergeCell ref="K36:L36"/>
    <mergeCell ref="I37:J37"/>
    <mergeCell ref="K37:L37"/>
    <mergeCell ref="B39:H41"/>
    <mergeCell ref="I39:J39"/>
    <mergeCell ref="K39:L39"/>
    <mergeCell ref="I40:J40"/>
    <mergeCell ref="K40:L40"/>
    <mergeCell ref="I41:J41"/>
    <mergeCell ref="K41:L41"/>
    <mergeCell ref="I46:J46"/>
    <mergeCell ref="K46:L46"/>
    <mergeCell ref="R47:U47"/>
    <mergeCell ref="G49:H49"/>
    <mergeCell ref="B42:H43"/>
    <mergeCell ref="I42:J42"/>
    <mergeCell ref="K42:L42"/>
    <mergeCell ref="I43:J43"/>
    <mergeCell ref="K43:L43"/>
    <mergeCell ref="E44:F46"/>
    <mergeCell ref="I44:J44"/>
    <mergeCell ref="K44:L44"/>
    <mergeCell ref="I45:J45"/>
    <mergeCell ref="K45:L45"/>
  </mergeCells>
  <printOptions horizontalCentered="1"/>
  <pageMargins left="0.25" right="0.25" top="0.5" bottom="0.25" header="0" footer="0"/>
  <pageSetup scale="88" orientation="portrait" horizontalDpi="300" verticalDpi="300"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Multifamily 11-1-2021</vt:lpstr>
      <vt:lpstr>Sing. fam.-Mob. home 8-1-2021 </vt:lpstr>
      <vt:lpstr>'Multifamily 11-1-2021'!Print_Area</vt:lpstr>
      <vt:lpstr>'Sing. fam.-Mob. home 8-1-2021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Ann Figueroa</dc:creator>
  <cp:lastModifiedBy>Yolanda Ann Figueroa</cp:lastModifiedBy>
  <dcterms:created xsi:type="dcterms:W3CDTF">2021-06-11T17:37:03Z</dcterms:created>
  <dcterms:modified xsi:type="dcterms:W3CDTF">2022-03-03T19:13:41Z</dcterms:modified>
</cp:coreProperties>
</file>