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fileSharing readOnlyRecommended="1" userName="Yolanda Ann Figueroa" algorithmName="SHA-512" hashValue="+WNFy2Az/fgtmDZcGu3rw6nRLOUdsAaVDQb4/ShqOVznq5Y0/pfYFvkWr+WJEM4ooswOFT3xStbldv2u+cCPDw==" saltValue="bJkVn1q35qoZwvDlYFevrQ==" spinCount="100000"/>
  <workbookPr defaultThemeVersion="166925"/>
  <mc:AlternateContent xmlns:mc="http://schemas.openxmlformats.org/markup-compatibility/2006">
    <mc:Choice Requires="x15">
      <x15ac:absPath xmlns:x15ac="http://schemas.microsoft.com/office/spreadsheetml/2010/11/ac" url="H:\Staff Forms\Blank Housing Packets 2021\Utility Allowance Worksheets\"/>
    </mc:Choice>
  </mc:AlternateContent>
  <xr:revisionPtr revIDLastSave="0" documentId="13_ncr:10001_{B0D5D64F-1FF4-47AA-809C-113567C94A97}" xr6:coauthVersionLast="47" xr6:coauthVersionMax="47" xr10:uidLastSave="{00000000-0000-0000-0000-000000000000}"/>
  <bookViews>
    <workbookView xWindow="20370" yWindow="-120" windowWidth="29040" windowHeight="15840" activeTab="1" xr2:uid="{A9E907C7-E3D8-4BE4-9724-214685BDE9A9}"/>
  </bookViews>
  <sheets>
    <sheet name="Multifamily 11-1-2021" sheetId="1" r:id="rId1"/>
    <sheet name="Sing. fam.-Mob. home 8-1-2021 " sheetId="2" r:id="rId2"/>
  </sheets>
  <externalReferences>
    <externalReference r:id="rId3"/>
  </externalReferences>
  <definedNames>
    <definedName name="Numberoftimeshomeless">[1]Key!$A$102:$A$108</definedName>
    <definedName name="_xlnm.Print_Area" localSheetId="0">'Multifamily 11-1-2021'!$B$1:$L$52</definedName>
    <definedName name="_xlnm.Print_Area" localSheetId="1">'Sing. fam.-Mob. home 8-1-2021 '!$B$1:$L$52</definedName>
    <definedName name="Race">[1]Key!$A$62:$A$68</definedName>
    <definedName name="Relationshiptoheadofhousehold">[1]Key!$A$131:$A$135</definedName>
    <definedName name="Residencepriortoprojectentry">[1]Key!$A$9:$A$32</definedName>
    <definedName name="SUBSTANCEABUSEHOWCONFIRMED">[1]Key!$A$235:$A$238</definedName>
    <definedName name="Substanceabuseproblem">[1]Key!$A$147:$A$152</definedName>
    <definedName name="TYPEOFRESIDENCE">[1]Key!$A$193:$A$218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2" i="1" l="1"/>
  <c r="U42" i="1" s="1"/>
  <c r="O42" i="1"/>
  <c r="T42" i="1" s="1"/>
  <c r="P42" i="2"/>
  <c r="U42" i="2" s="1"/>
  <c r="O42" i="2"/>
  <c r="T42" i="2" s="1"/>
  <c r="U43" i="2"/>
  <c r="T43" i="2"/>
  <c r="K43" i="2" s="1"/>
  <c r="U38" i="2"/>
  <c r="T38" i="2"/>
  <c r="K38" i="2"/>
  <c r="U35" i="2"/>
  <c r="U34" i="2"/>
  <c r="T34" i="2"/>
  <c r="K34" i="2"/>
  <c r="P32" i="2"/>
  <c r="O32" i="2"/>
  <c r="P31" i="2"/>
  <c r="O31" i="2"/>
  <c r="K44" i="2" s="1"/>
  <c r="U44" i="2" s="1"/>
  <c r="P30" i="2"/>
  <c r="O30" i="2"/>
  <c r="P29" i="2"/>
  <c r="O29" i="2"/>
  <c r="P28" i="2"/>
  <c r="O28" i="2"/>
  <c r="K41" i="2" s="1"/>
  <c r="S41" i="2" s="1"/>
  <c r="S46" i="2" s="1"/>
  <c r="J52" i="2" s="1"/>
  <c r="P27" i="2"/>
  <c r="O27" i="2"/>
  <c r="K40" i="2" s="1"/>
  <c r="R40" i="2" s="1"/>
  <c r="P26" i="2"/>
  <c r="O26" i="2"/>
  <c r="K39" i="2" s="1"/>
  <c r="R39" i="2" s="1"/>
  <c r="P24" i="2"/>
  <c r="O24" i="2"/>
  <c r="P23" i="2"/>
  <c r="O23" i="2"/>
  <c r="P22" i="2"/>
  <c r="O22" i="2"/>
  <c r="P21" i="2"/>
  <c r="O21" i="2"/>
  <c r="K37" i="2" s="1"/>
  <c r="U37" i="2" s="1"/>
  <c r="P20" i="2"/>
  <c r="O20" i="2"/>
  <c r="K36" i="2" s="1"/>
  <c r="U36" i="2" s="1"/>
  <c r="P18" i="2"/>
  <c r="O18" i="2"/>
  <c r="P17" i="2"/>
  <c r="O17" i="2"/>
  <c r="P16" i="2"/>
  <c r="O16" i="2"/>
  <c r="K35" i="2" s="1"/>
  <c r="T35" i="2" s="1"/>
  <c r="P13" i="2"/>
  <c r="O13" i="2"/>
  <c r="P12" i="2"/>
  <c r="O12" i="2"/>
  <c r="P11" i="2"/>
  <c r="O11" i="2"/>
  <c r="P10" i="2"/>
  <c r="O10" i="2"/>
  <c r="U43" i="1"/>
  <c r="T43" i="1"/>
  <c r="O29" i="1"/>
  <c r="O30" i="1"/>
  <c r="O32" i="1"/>
  <c r="O31" i="1"/>
  <c r="O28" i="1"/>
  <c r="O27" i="1"/>
  <c r="O26" i="1"/>
  <c r="O24" i="1"/>
  <c r="O23" i="1"/>
  <c r="O22" i="1"/>
  <c r="O21" i="1"/>
  <c r="O20" i="1"/>
  <c r="O18" i="1"/>
  <c r="O17" i="1"/>
  <c r="O16" i="1"/>
  <c r="O13" i="1"/>
  <c r="O12" i="1"/>
  <c r="O11" i="1"/>
  <c r="O10" i="1"/>
  <c r="K43" i="1" l="1"/>
  <c r="K42" i="2"/>
  <c r="K46" i="2" s="1"/>
  <c r="T46" i="2"/>
  <c r="K52" i="2" s="1"/>
  <c r="U46" i="2"/>
  <c r="L52" i="2" s="1"/>
  <c r="R46" i="2"/>
  <c r="K38" i="1"/>
  <c r="U38" i="1" s="1"/>
  <c r="K34" i="1"/>
  <c r="K42" i="1"/>
  <c r="K35" i="1"/>
  <c r="T38" i="1"/>
  <c r="U34" i="1"/>
  <c r="P32" i="1"/>
  <c r="P31" i="1"/>
  <c r="K44" i="1"/>
  <c r="U44" i="1" s="1"/>
  <c r="P30" i="1"/>
  <c r="P29" i="1"/>
  <c r="P28" i="1"/>
  <c r="K41" i="1"/>
  <c r="S41" i="1" s="1"/>
  <c r="S46" i="1" s="1"/>
  <c r="P27" i="1"/>
  <c r="K40" i="1"/>
  <c r="R40" i="1" s="1"/>
  <c r="P26" i="1"/>
  <c r="K39" i="1"/>
  <c r="R39" i="1" s="1"/>
  <c r="P24" i="1"/>
  <c r="P23" i="1"/>
  <c r="P22" i="1"/>
  <c r="P21" i="1"/>
  <c r="K37" i="1"/>
  <c r="U37" i="1" s="1"/>
  <c r="P20" i="1"/>
  <c r="K36" i="1"/>
  <c r="U36" i="1" s="1"/>
  <c r="P18" i="1"/>
  <c r="P17" i="1"/>
  <c r="P16" i="1"/>
  <c r="P13" i="1"/>
  <c r="P12" i="1"/>
  <c r="P11" i="1"/>
  <c r="P10" i="1"/>
  <c r="I52" i="2" l="1"/>
  <c r="R47" i="2"/>
  <c r="T34" i="1"/>
  <c r="K46" i="1"/>
  <c r="J52" i="1"/>
  <c r="R46" i="1"/>
  <c r="I52" i="1" s="1"/>
  <c r="U35" i="1" l="1"/>
  <c r="U46" i="1" s="1"/>
  <c r="T35" i="1"/>
  <c r="T46" i="1" s="1"/>
  <c r="K52" i="1" l="1"/>
  <c r="L52" i="1"/>
  <c r="R47" i="1" l="1"/>
</calcChain>
</file>

<file path=xl/sharedStrings.xml><?xml version="1.0" encoding="utf-8"?>
<sst xmlns="http://schemas.openxmlformats.org/spreadsheetml/2006/main" count="179" uniqueCount="63">
  <si>
    <t>Allowance for Tenant-</t>
  </si>
  <si>
    <t>U.S. Department of Housing</t>
  </si>
  <si>
    <t>OMB Approval No. 2577-0169</t>
  </si>
  <si>
    <t xml:space="preserve">Furnished Utilities and </t>
  </si>
  <si>
    <t>and Urban Development</t>
  </si>
  <si>
    <t>(exp. 4/30/2018)</t>
  </si>
  <si>
    <t>Other Services</t>
  </si>
  <si>
    <t>Office of Public and Indian Housing</t>
  </si>
  <si>
    <t>The following allowances are used to determine the total cost of tenant-furnished utilities.</t>
  </si>
  <si>
    <t>Effective</t>
  </si>
  <si>
    <t>Montgomery County, TX</t>
  </si>
  <si>
    <t xml:space="preserve">Utility or Service </t>
  </si>
  <si>
    <t>Monthly Dollar Allowances</t>
  </si>
  <si>
    <t>0BR</t>
  </si>
  <si>
    <t>1BR</t>
  </si>
  <si>
    <t>2BR</t>
  </si>
  <si>
    <t>3BR</t>
  </si>
  <si>
    <t>4BR</t>
  </si>
  <si>
    <t>5BR</t>
  </si>
  <si>
    <t>Heating</t>
  </si>
  <si>
    <t>Natural Gas</t>
  </si>
  <si>
    <t>Bottled Gas</t>
  </si>
  <si>
    <t>Electric</t>
  </si>
  <si>
    <t>Electric-Heat Pump</t>
  </si>
  <si>
    <t>Fuel Oil</t>
  </si>
  <si>
    <t>Other</t>
  </si>
  <si>
    <t>Cooking</t>
  </si>
  <si>
    <t>Other Electric</t>
  </si>
  <si>
    <t>Air Conditioning</t>
  </si>
  <si>
    <t>Water Heating</t>
  </si>
  <si>
    <t xml:space="preserve">Water </t>
  </si>
  <si>
    <t xml:space="preserve">Sewer </t>
  </si>
  <si>
    <t xml:space="preserve">Trash Collection </t>
  </si>
  <si>
    <t xml:space="preserve">Other - specify </t>
  </si>
  <si>
    <t>Refrigerator</t>
  </si>
  <si>
    <t>MAX ALLOWABLE</t>
  </si>
  <si>
    <t>Actual Family Allowances To be used by the family to compute allowance.</t>
  </si>
  <si>
    <t>Utility or Service</t>
  </si>
  <si>
    <t>per month cost</t>
  </si>
  <si>
    <t>Water/Sewer</t>
  </si>
  <si>
    <t>Trash</t>
  </si>
  <si>
    <t>Complete below for the actual unit rented.</t>
  </si>
  <si>
    <t>Name of Family</t>
  </si>
  <si>
    <t>Address of Unit</t>
  </si>
  <si>
    <t>Street and Apartment Number</t>
  </si>
  <si>
    <t>Sewer</t>
  </si>
  <si>
    <t>Trash Collection</t>
  </si>
  <si>
    <t>City, State, Zip Code</t>
  </si>
  <si>
    <t>Number of bedrooms</t>
  </si>
  <si>
    <t>Total</t>
  </si>
  <si>
    <t>Page 1 of 1</t>
  </si>
  <si>
    <t>HAPPY Software, Inc.</t>
  </si>
  <si>
    <t>KB 03/26/2019 Page 1</t>
  </si>
  <si>
    <t>Multifamily</t>
  </si>
  <si>
    <t>gas $17/ ele $10</t>
  </si>
  <si>
    <r>
      <rPr>
        <vertAlign val="superscript"/>
        <sz val="12"/>
        <color indexed="8"/>
        <rFont val="Calibri"/>
        <family val="2"/>
        <scheme val="minor"/>
      </rPr>
      <t>Locality:</t>
    </r>
    <r>
      <rPr>
        <b/>
        <vertAlign val="superscript"/>
        <sz val="12"/>
        <color indexed="8"/>
        <rFont val="Calibri"/>
        <family val="2"/>
        <scheme val="minor"/>
      </rPr>
      <t xml:space="preserve"> </t>
    </r>
  </si>
  <si>
    <r>
      <rPr>
        <vertAlign val="superscript"/>
        <sz val="12"/>
        <color indexed="8"/>
        <rFont val="Calibri"/>
        <family val="2"/>
        <scheme val="minor"/>
      </rPr>
      <t>Unit Type:</t>
    </r>
    <r>
      <rPr>
        <b/>
        <vertAlign val="superscript"/>
        <sz val="12"/>
        <color indexed="8"/>
        <rFont val="Calibri"/>
        <family val="2"/>
        <scheme val="minor"/>
      </rPr>
      <t xml:space="preserve"> </t>
    </r>
  </si>
  <si>
    <t>X</t>
  </si>
  <si>
    <t>Range</t>
  </si>
  <si>
    <t>form HUD$0.0052667 (09/14)</t>
  </si>
  <si>
    <t xml:space="preserve">Other gas $17/ele $10 </t>
  </si>
  <si>
    <t>Gas</t>
  </si>
  <si>
    <t>Single Family/Mobile Home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</si>
</sst>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28" x14ac:knownFonts="1">
    <font>
      <sz val="11"/>
      <color theme="1"/>
      <name val="Calibri"/>
      <family val="2"/>
      <scheme val="minor"/>
    </font>
    <font>
      <sz val="11"/>
      <color theme="1"/>
      <name val="Calibri"/>
      <family val="2"/>
      <scheme val="minor"/>
    </font>
    <font>
      <b/>
      <sz val="12"/>
      <name val="Calibri"/>
      <family val="2"/>
      <scheme val="minor"/>
    </font>
    <font>
      <b/>
      <sz val="8"/>
      <color theme="1"/>
      <name val="Calibri"/>
      <family val="2"/>
      <scheme val="minor"/>
    </font>
    <font>
      <sz val="10"/>
      <name val="Calibri"/>
      <family val="2"/>
      <scheme val="minor"/>
    </font>
    <font>
      <sz val="8"/>
      <color theme="1"/>
      <name val="Calibri"/>
      <family val="2"/>
      <scheme val="minor"/>
    </font>
    <font>
      <sz val="11"/>
      <name val="Calibri"/>
      <family val="2"/>
      <scheme val="minor"/>
    </font>
    <font>
      <b/>
      <vertAlign val="superscript"/>
      <sz val="12"/>
      <color indexed="8"/>
      <name val="Calibri"/>
      <family val="2"/>
      <scheme val="minor"/>
    </font>
    <font>
      <vertAlign val="superscript"/>
      <sz val="12"/>
      <color indexed="8"/>
      <name val="Calibri"/>
      <family val="2"/>
      <scheme val="minor"/>
    </font>
    <font>
      <vertAlign val="superscript"/>
      <sz val="12"/>
      <name val="Calibri"/>
      <family val="2"/>
      <scheme val="minor"/>
    </font>
    <font>
      <b/>
      <vertAlign val="superscript"/>
      <sz val="12"/>
      <color theme="1"/>
      <name val="Calibri"/>
      <family val="2"/>
      <scheme val="minor"/>
    </font>
    <font>
      <vertAlign val="superscript"/>
      <sz val="12"/>
      <color theme="1"/>
      <name val="Calibri"/>
      <family val="2"/>
      <scheme val="minor"/>
    </font>
    <font>
      <sz val="18"/>
      <color indexed="8"/>
      <name val="Calibri"/>
      <family val="2"/>
      <scheme val="minor"/>
    </font>
    <font>
      <sz val="18"/>
      <color theme="1"/>
      <name val="Calibri"/>
      <family val="2"/>
      <scheme val="minor"/>
    </font>
    <font>
      <b/>
      <sz val="18"/>
      <color theme="1"/>
      <name val="Calibri"/>
      <family val="2"/>
      <scheme val="minor"/>
    </font>
    <font>
      <sz val="18"/>
      <name val="Calibri"/>
      <family val="2"/>
      <scheme val="minor"/>
    </font>
    <font>
      <sz val="12"/>
      <name val="Calibri"/>
      <family val="2"/>
      <scheme val="minor"/>
    </font>
    <font>
      <b/>
      <i/>
      <sz val="12"/>
      <name val="Calibri"/>
      <family val="2"/>
      <scheme val="minor"/>
    </font>
    <font>
      <b/>
      <sz val="10"/>
      <name val="Calibri"/>
      <family val="2"/>
      <scheme val="minor"/>
    </font>
    <font>
      <b/>
      <sz val="8"/>
      <name val="Calibri"/>
      <family val="2"/>
      <scheme val="minor"/>
    </font>
    <font>
      <sz val="10"/>
      <color theme="0"/>
      <name val="Calibri"/>
      <family val="2"/>
      <scheme val="minor"/>
    </font>
    <font>
      <b/>
      <sz val="7"/>
      <name val="Calibri"/>
      <family val="2"/>
      <scheme val="minor"/>
    </font>
    <font>
      <sz val="7"/>
      <name val="Calibri"/>
      <family val="2"/>
      <scheme val="minor"/>
    </font>
    <font>
      <b/>
      <sz val="12"/>
      <color theme="0" tint="-0.249977111117893"/>
      <name val="Calibri"/>
      <family val="2"/>
      <scheme val="minor"/>
    </font>
    <font>
      <b/>
      <sz val="16"/>
      <name val="Calibri"/>
      <family val="2"/>
      <scheme val="minor"/>
    </font>
    <font>
      <b/>
      <sz val="16"/>
      <color indexed="10"/>
      <name val="Calibri"/>
      <family val="2"/>
      <scheme val="minor"/>
    </font>
    <font>
      <sz val="8"/>
      <name val="Calibri"/>
      <family val="2"/>
      <scheme val="minor"/>
    </font>
    <font>
      <sz val="36"/>
      <name val="Calibri"/>
      <family val="2"/>
      <scheme val="minor"/>
    </font>
  </fonts>
  <fills count="8">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D9D9D9"/>
        <bgColor indexed="64"/>
      </patternFill>
    </fill>
    <fill>
      <patternFill patternType="solid">
        <fgColor theme="0" tint="-0.499984740745262"/>
        <bgColor indexed="64"/>
      </patternFill>
    </fill>
    <fill>
      <patternFill patternType="solid">
        <fgColor rgb="FFFFFF66"/>
        <bgColor indexed="64"/>
      </patternFill>
    </fill>
  </fills>
  <borders count="4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207">
    <xf numFmtId="0" fontId="0" fillId="0" borderId="0" xfId="0"/>
    <xf numFmtId="0" fontId="2" fillId="0" borderId="0" xfId="0" applyFont="1" applyAlignment="1" applyProtection="1">
      <alignment vertical="center"/>
      <protection hidden="1"/>
    </xf>
    <xf numFmtId="0" fontId="2" fillId="0" borderId="0" xfId="0" applyFont="1" applyAlignment="1" applyProtection="1">
      <alignment vertical="center" wrapText="1"/>
      <protection hidden="1"/>
    </xf>
    <xf numFmtId="0" fontId="3" fillId="0" borderId="0" xfId="2" applyFont="1" applyProtection="1">
      <protection hidden="1"/>
    </xf>
    <xf numFmtId="0" fontId="4" fillId="0" borderId="0" xfId="0" applyFont="1" applyAlignment="1" applyProtection="1">
      <alignment horizontal="center"/>
      <protection hidden="1"/>
    </xf>
    <xf numFmtId="0" fontId="5" fillId="0" borderId="0" xfId="2" applyFont="1" applyAlignment="1" applyProtection="1">
      <alignment horizontal="right"/>
      <protection hidden="1"/>
    </xf>
    <xf numFmtId="164" fontId="4" fillId="0" borderId="0" xfId="0" applyNumberFormat="1" applyFont="1" applyProtection="1">
      <protection hidden="1"/>
    </xf>
    <xf numFmtId="0" fontId="4" fillId="0" borderId="0" xfId="0" applyFont="1" applyProtection="1">
      <protection hidden="1"/>
    </xf>
    <xf numFmtId="0" fontId="5" fillId="0" borderId="0" xfId="2" applyFont="1" applyAlignment="1" applyProtection="1">
      <alignment horizontal="left" vertical="center"/>
      <protection hidden="1"/>
    </xf>
    <xf numFmtId="0" fontId="6" fillId="0" borderId="0" xfId="0" applyFont="1" applyAlignment="1" applyProtection="1">
      <alignment vertical="center"/>
      <protection hidden="1"/>
    </xf>
    <xf numFmtId="49" fontId="7" fillId="0" borderId="1" xfId="2" applyNumberFormat="1" applyFont="1" applyBorder="1" applyAlignment="1" applyProtection="1">
      <alignment horizontal="left" vertical="top"/>
      <protection hidden="1"/>
    </xf>
    <xf numFmtId="49" fontId="9" fillId="0" borderId="1" xfId="0" applyNumberFormat="1" applyFont="1" applyBorder="1" applyAlignment="1" applyProtection="1">
      <alignment horizontal="left" vertical="center"/>
      <protection hidden="1"/>
    </xf>
    <xf numFmtId="49" fontId="9" fillId="0" borderId="2" xfId="0" applyNumberFormat="1" applyFont="1" applyBorder="1" applyAlignment="1" applyProtection="1">
      <alignment horizontal="left" vertical="center"/>
      <protection hidden="1"/>
    </xf>
    <xf numFmtId="49" fontId="7" fillId="0" borderId="3" xfId="2" applyNumberFormat="1" applyFont="1" applyBorder="1" applyAlignment="1" applyProtection="1">
      <alignment horizontal="left" vertical="top"/>
      <protection hidden="1"/>
    </xf>
    <xf numFmtId="49" fontId="9" fillId="0" borderId="1" xfId="0" applyNumberFormat="1" applyFont="1" applyBorder="1" applyProtection="1">
      <protection hidden="1"/>
    </xf>
    <xf numFmtId="49" fontId="10" fillId="0" borderId="1" xfId="2" applyNumberFormat="1" applyFont="1" applyBorder="1" applyAlignment="1" applyProtection="1">
      <alignment horizontal="left" vertical="top" wrapText="1"/>
      <protection hidden="1"/>
    </xf>
    <xf numFmtId="49" fontId="10" fillId="0" borderId="2" xfId="2" applyNumberFormat="1" applyFont="1" applyBorder="1" applyAlignment="1" applyProtection="1">
      <alignment horizontal="left" vertical="top" wrapText="1"/>
      <protection hidden="1"/>
    </xf>
    <xf numFmtId="49" fontId="11" fillId="0" borderId="3" xfId="2" applyNumberFormat="1" applyFont="1" applyBorder="1" applyAlignment="1" applyProtection="1">
      <alignment vertical="top"/>
      <protection hidden="1"/>
    </xf>
    <xf numFmtId="49" fontId="10" fillId="0" borderId="0" xfId="2" applyNumberFormat="1" applyFont="1" applyAlignment="1" applyProtection="1">
      <alignment horizontal="left" vertical="top" wrapText="1"/>
      <protection hidden="1"/>
    </xf>
    <xf numFmtId="49" fontId="9" fillId="0" borderId="0" xfId="0" applyNumberFormat="1" applyFont="1" applyProtection="1">
      <protection hidden="1"/>
    </xf>
    <xf numFmtId="0" fontId="13" fillId="0" borderId="0" xfId="2" applyFont="1" applyAlignment="1" applyProtection="1">
      <alignment horizontal="center" vertical="center"/>
      <protection hidden="1"/>
    </xf>
    <xf numFmtId="0" fontId="14" fillId="0" borderId="0" xfId="2" applyFont="1" applyAlignment="1" applyProtection="1">
      <alignment horizontal="left" vertical="top" wrapText="1"/>
      <protection hidden="1"/>
    </xf>
    <xf numFmtId="164" fontId="14" fillId="0" borderId="0" xfId="2" applyNumberFormat="1" applyFont="1" applyAlignment="1" applyProtection="1">
      <alignment horizontal="left" vertical="top" wrapText="1"/>
      <protection hidden="1"/>
    </xf>
    <xf numFmtId="0" fontId="15" fillId="0" borderId="0" xfId="0" applyFont="1" applyProtection="1">
      <protection hidden="1"/>
    </xf>
    <xf numFmtId="0" fontId="16" fillId="0" borderId="0" xfId="0" applyFont="1" applyAlignment="1" applyProtection="1">
      <alignment vertical="top"/>
      <protection hidden="1"/>
    </xf>
    <xf numFmtId="0" fontId="17" fillId="0" borderId="0" xfId="0" applyFont="1" applyAlignment="1" applyProtection="1">
      <alignment vertical="center"/>
      <protection hidden="1"/>
    </xf>
    <xf numFmtId="0" fontId="16" fillId="0" borderId="7" xfId="0" applyFont="1" applyBorder="1" applyAlignment="1" applyProtection="1">
      <alignment vertical="top"/>
      <protection hidden="1"/>
    </xf>
    <xf numFmtId="0" fontId="5" fillId="0" borderId="0" xfId="2" applyFont="1" applyAlignment="1" applyProtection="1">
      <alignment horizontal="center" vertical="center"/>
      <protection hidden="1"/>
    </xf>
    <xf numFmtId="0" fontId="5" fillId="0" borderId="0" xfId="2" applyFont="1" applyAlignment="1" applyProtection="1">
      <alignment horizontal="left" vertical="top"/>
      <protection hidden="1"/>
    </xf>
    <xf numFmtId="164" fontId="5" fillId="0" borderId="0" xfId="2" applyNumberFormat="1" applyFont="1" applyAlignment="1" applyProtection="1">
      <alignment horizontal="left" vertical="top"/>
      <protection hidden="1"/>
    </xf>
    <xf numFmtId="0" fontId="16" fillId="0" borderId="0" xfId="0" applyFont="1" applyProtection="1">
      <protection hidden="1"/>
    </xf>
    <xf numFmtId="0" fontId="17" fillId="0" borderId="8" xfId="0" applyFont="1" applyBorder="1" applyAlignment="1" applyProtection="1">
      <alignment vertical="center"/>
      <protection hidden="1"/>
    </xf>
    <xf numFmtId="0" fontId="16" fillId="0" borderId="8" xfId="0" applyFont="1" applyBorder="1" applyAlignment="1" applyProtection="1">
      <alignment vertical="top"/>
      <protection hidden="1"/>
    </xf>
    <xf numFmtId="0" fontId="16" fillId="0" borderId="9" xfId="0" applyFont="1" applyBorder="1" applyAlignment="1" applyProtection="1">
      <alignment vertical="top"/>
      <protection hidden="1"/>
    </xf>
    <xf numFmtId="0" fontId="18" fillId="0" borderId="10" xfId="0" applyFont="1" applyBorder="1" applyAlignment="1" applyProtection="1">
      <alignment horizontal="center"/>
      <protection hidden="1"/>
    </xf>
    <xf numFmtId="0" fontId="18" fillId="0" borderId="11" xfId="0" applyFont="1" applyBorder="1" applyAlignment="1" applyProtection="1">
      <alignment horizontal="center"/>
      <protection hidden="1"/>
    </xf>
    <xf numFmtId="0" fontId="18" fillId="0" borderId="0" xfId="0" applyFont="1" applyAlignment="1" applyProtection="1">
      <alignment horizontal="center"/>
      <protection hidden="1"/>
    </xf>
    <xf numFmtId="164" fontId="18" fillId="0" borderId="0" xfId="0" applyNumberFormat="1" applyFont="1" applyAlignment="1" applyProtection="1">
      <alignment horizontal="center"/>
      <protection hidden="1"/>
    </xf>
    <xf numFmtId="0" fontId="18" fillId="0" borderId="0" xfId="0" applyFont="1" applyProtection="1">
      <protection hidden="1"/>
    </xf>
    <xf numFmtId="0" fontId="4" fillId="0" borderId="0" xfId="0" applyFont="1" applyAlignment="1" applyProtection="1">
      <alignment horizontal="right"/>
      <protection hidden="1"/>
    </xf>
    <xf numFmtId="0" fontId="4" fillId="0" borderId="4" xfId="0" applyFont="1" applyBorder="1" applyAlignment="1" applyProtection="1">
      <alignment horizontal="left"/>
      <protection hidden="1"/>
    </xf>
    <xf numFmtId="0" fontId="4" fillId="0" borderId="12" xfId="0" applyFont="1" applyBorder="1" applyAlignment="1" applyProtection="1">
      <alignment horizontal="left"/>
      <protection hidden="1"/>
    </xf>
    <xf numFmtId="0" fontId="4" fillId="0" borderId="5" xfId="0" applyFont="1" applyBorder="1" applyProtection="1">
      <protection hidden="1"/>
    </xf>
    <xf numFmtId="165" fontId="4" fillId="0" borderId="5" xfId="0" applyNumberFormat="1" applyFont="1" applyBorder="1" applyAlignment="1" applyProtection="1">
      <alignment horizontal="center"/>
      <protection hidden="1"/>
    </xf>
    <xf numFmtId="165" fontId="4" fillId="0" borderId="13" xfId="0" applyNumberFormat="1" applyFont="1" applyBorder="1" applyAlignment="1" applyProtection="1">
      <alignment horizontal="center"/>
      <protection hidden="1"/>
    </xf>
    <xf numFmtId="165" fontId="4" fillId="0" borderId="6" xfId="0" applyNumberFormat="1" applyFont="1" applyBorder="1" applyAlignment="1" applyProtection="1">
      <alignment horizontal="center"/>
      <protection hidden="1"/>
    </xf>
    <xf numFmtId="165" fontId="4" fillId="0" borderId="0" xfId="0" applyNumberFormat="1" applyFont="1" applyAlignment="1" applyProtection="1">
      <alignment horizontal="center"/>
      <protection hidden="1"/>
    </xf>
    <xf numFmtId="0" fontId="4" fillId="2" borderId="14" xfId="0" applyFont="1" applyFill="1" applyBorder="1" applyAlignment="1" applyProtection="1">
      <alignment horizontal="center"/>
      <protection locked="0" hidden="1"/>
    </xf>
    <xf numFmtId="164" fontId="4" fillId="0" borderId="0" xfId="0" applyNumberFormat="1" applyFont="1" applyAlignment="1" applyProtection="1">
      <alignment horizontal="center"/>
      <protection hidden="1"/>
    </xf>
    <xf numFmtId="0" fontId="4" fillId="0" borderId="15" xfId="0" applyFont="1" applyBorder="1" applyAlignment="1" applyProtection="1">
      <alignment horizontal="left"/>
      <protection hidden="1"/>
    </xf>
    <xf numFmtId="0" fontId="4" fillId="0" borderId="16" xfId="0" applyFont="1" applyBorder="1" applyProtection="1">
      <protection hidden="1"/>
    </xf>
    <xf numFmtId="165" fontId="4" fillId="3" borderId="16" xfId="0" applyNumberFormat="1" applyFont="1" applyFill="1" applyBorder="1" applyAlignment="1" applyProtection="1">
      <alignment horizontal="center"/>
      <protection hidden="1"/>
    </xf>
    <xf numFmtId="165" fontId="4" fillId="3" borderId="15" xfId="0" applyNumberFormat="1" applyFont="1" applyFill="1" applyBorder="1" applyAlignment="1" applyProtection="1">
      <alignment horizontal="center"/>
      <protection hidden="1"/>
    </xf>
    <xf numFmtId="0" fontId="4" fillId="3" borderId="14" xfId="0" applyFont="1" applyFill="1" applyBorder="1" applyAlignment="1" applyProtection="1">
      <alignment horizontal="center"/>
      <protection hidden="1"/>
    </xf>
    <xf numFmtId="165" fontId="4" fillId="0" borderId="16" xfId="0" applyNumberFormat="1" applyFont="1" applyBorder="1" applyAlignment="1" applyProtection="1">
      <alignment horizontal="center"/>
      <protection hidden="1"/>
    </xf>
    <xf numFmtId="165" fontId="4" fillId="0" borderId="14" xfId="0" applyNumberFormat="1" applyFont="1" applyBorder="1" applyAlignment="1" applyProtection="1">
      <alignment horizontal="center"/>
      <protection hidden="1"/>
    </xf>
    <xf numFmtId="165" fontId="4" fillId="0" borderId="17" xfId="0" applyNumberFormat="1" applyFont="1" applyBorder="1" applyAlignment="1" applyProtection="1">
      <alignment horizontal="center"/>
      <protection hidden="1"/>
    </xf>
    <xf numFmtId="0" fontId="4" fillId="4" borderId="14" xfId="0" applyFont="1" applyFill="1" applyBorder="1" applyAlignment="1" applyProtection="1">
      <alignment horizontal="center"/>
      <protection locked="0" hidden="1"/>
    </xf>
    <xf numFmtId="165" fontId="4" fillId="0" borderId="2" xfId="0" applyNumberFormat="1" applyFont="1" applyBorder="1" applyAlignment="1" applyProtection="1">
      <alignment horizontal="center"/>
      <protection hidden="1"/>
    </xf>
    <xf numFmtId="165" fontId="4" fillId="0" borderId="1" xfId="0" applyNumberFormat="1" applyFont="1" applyBorder="1" applyAlignment="1" applyProtection="1">
      <alignment horizontal="center"/>
      <protection hidden="1"/>
    </xf>
    <xf numFmtId="165" fontId="4" fillId="3" borderId="2" xfId="0" applyNumberFormat="1" applyFont="1" applyFill="1" applyBorder="1" applyAlignment="1" applyProtection="1">
      <alignment horizontal="center"/>
      <protection hidden="1"/>
    </xf>
    <xf numFmtId="165" fontId="4" fillId="3" borderId="1" xfId="0" applyNumberFormat="1" applyFont="1" applyFill="1" applyBorder="1" applyAlignment="1" applyProtection="1">
      <alignment horizontal="center"/>
      <protection hidden="1"/>
    </xf>
    <xf numFmtId="0" fontId="4" fillId="0" borderId="8" xfId="0" applyFont="1" applyBorder="1" applyProtection="1">
      <protection hidden="1"/>
    </xf>
    <xf numFmtId="0" fontId="4" fillId="0" borderId="8" xfId="0" applyFont="1" applyBorder="1" applyAlignment="1" applyProtection="1">
      <alignment horizontal="right"/>
      <protection hidden="1"/>
    </xf>
    <xf numFmtId="0" fontId="4" fillId="0" borderId="8" xfId="0" applyFont="1" applyBorder="1" applyAlignment="1" applyProtection="1">
      <alignment horizontal="left"/>
      <protection hidden="1"/>
    </xf>
    <xf numFmtId="0" fontId="4" fillId="0" borderId="18" xfId="0" applyFont="1" applyBorder="1" applyAlignment="1" applyProtection="1">
      <alignment horizontal="left"/>
      <protection hidden="1"/>
    </xf>
    <xf numFmtId="0" fontId="4" fillId="0" borderId="9" xfId="0" applyFont="1" applyBorder="1" applyProtection="1">
      <protection hidden="1"/>
    </xf>
    <xf numFmtId="165" fontId="4" fillId="3" borderId="19" xfId="0" applyNumberFormat="1" applyFont="1" applyFill="1" applyBorder="1" applyAlignment="1" applyProtection="1">
      <alignment horizontal="center"/>
      <protection hidden="1"/>
    </xf>
    <xf numFmtId="165" fontId="4" fillId="3" borderId="18" xfId="0" applyNumberFormat="1" applyFont="1" applyFill="1" applyBorder="1" applyAlignment="1" applyProtection="1">
      <alignment horizontal="center"/>
      <protection hidden="1"/>
    </xf>
    <xf numFmtId="0" fontId="4" fillId="0" borderId="7" xfId="0" applyFont="1" applyBorder="1" applyProtection="1">
      <protection hidden="1"/>
    </xf>
    <xf numFmtId="165" fontId="4" fillId="3" borderId="9" xfId="0" applyNumberFormat="1" applyFont="1" applyFill="1" applyBorder="1" applyAlignment="1" applyProtection="1">
      <alignment horizontal="center"/>
      <protection hidden="1"/>
    </xf>
    <xf numFmtId="165" fontId="4" fillId="3" borderId="10" xfId="0" applyNumberFormat="1" applyFont="1" applyFill="1" applyBorder="1" applyAlignment="1" applyProtection="1">
      <alignment horizontal="center"/>
      <protection hidden="1"/>
    </xf>
    <xf numFmtId="165" fontId="4" fillId="3" borderId="11" xfId="0" applyNumberFormat="1" applyFont="1" applyFill="1" applyBorder="1" applyAlignment="1" applyProtection="1">
      <alignment horizontal="center"/>
      <protection hidden="1"/>
    </xf>
    <xf numFmtId="165" fontId="4" fillId="0" borderId="9" xfId="0" applyNumberFormat="1" applyFont="1" applyBorder="1" applyAlignment="1" applyProtection="1">
      <alignment horizontal="center"/>
      <protection hidden="1"/>
    </xf>
    <xf numFmtId="165" fontId="4" fillId="0" borderId="20" xfId="0" applyNumberFormat="1" applyFont="1" applyBorder="1" applyAlignment="1" applyProtection="1">
      <alignment horizontal="center"/>
      <protection hidden="1"/>
    </xf>
    <xf numFmtId="165" fontId="4" fillId="0" borderId="7" xfId="0" applyNumberFormat="1" applyFont="1" applyBorder="1" applyAlignment="1" applyProtection="1">
      <alignment horizontal="center"/>
      <protection hidden="1"/>
    </xf>
    <xf numFmtId="165" fontId="4" fillId="0" borderId="21" xfId="0" applyNumberFormat="1" applyFont="1" applyBorder="1" applyAlignment="1" applyProtection="1">
      <alignment horizontal="center"/>
      <protection hidden="1"/>
    </xf>
    <xf numFmtId="165" fontId="4" fillId="0" borderId="23" xfId="0" applyNumberFormat="1" applyFont="1" applyBorder="1" applyAlignment="1" applyProtection="1">
      <alignment horizontal="center"/>
      <protection hidden="1"/>
    </xf>
    <xf numFmtId="165" fontId="4" fillId="0" borderId="24" xfId="0" applyNumberFormat="1" applyFont="1" applyBorder="1" applyAlignment="1" applyProtection="1">
      <alignment horizontal="center"/>
      <protection hidden="1"/>
    </xf>
    <xf numFmtId="165" fontId="4" fillId="0" borderId="25" xfId="0" applyNumberFormat="1" applyFont="1" applyBorder="1" applyAlignment="1" applyProtection="1">
      <alignment horizontal="center"/>
      <protection hidden="1"/>
    </xf>
    <xf numFmtId="165" fontId="4" fillId="0" borderId="26" xfId="0" applyNumberFormat="1" applyFont="1" applyBorder="1" applyAlignment="1" applyProtection="1">
      <alignment horizontal="center"/>
      <protection hidden="1"/>
    </xf>
    <xf numFmtId="165" fontId="4" fillId="0" borderId="27" xfId="0" applyNumberFormat="1" applyFont="1" applyBorder="1" applyAlignment="1" applyProtection="1">
      <alignment horizontal="center"/>
      <protection hidden="1"/>
    </xf>
    <xf numFmtId="165" fontId="4" fillId="0" borderId="28" xfId="0" applyNumberFormat="1" applyFont="1" applyBorder="1" applyAlignment="1" applyProtection="1">
      <alignment horizontal="center"/>
      <protection hidden="1"/>
    </xf>
    <xf numFmtId="0" fontId="4" fillId="5" borderId="14" xfId="0" applyFont="1" applyFill="1" applyBorder="1" applyAlignment="1" applyProtection="1">
      <alignment horizontal="center"/>
      <protection hidden="1"/>
    </xf>
    <xf numFmtId="165" fontId="4" fillId="0" borderId="29" xfId="0" applyNumberFormat="1" applyFont="1" applyBorder="1" applyAlignment="1" applyProtection="1">
      <alignment horizontal="center"/>
      <protection hidden="1"/>
    </xf>
    <xf numFmtId="165" fontId="4" fillId="0" borderId="30" xfId="0" applyNumberFormat="1" applyFont="1" applyBorder="1" applyAlignment="1" applyProtection="1">
      <alignment horizontal="center"/>
      <protection hidden="1"/>
    </xf>
    <xf numFmtId="165" fontId="4" fillId="0" borderId="10" xfId="0" applyNumberFormat="1" applyFont="1" applyBorder="1" applyAlignment="1" applyProtection="1">
      <alignment horizontal="center"/>
      <protection hidden="1"/>
    </xf>
    <xf numFmtId="165" fontId="4" fillId="0" borderId="31" xfId="0" applyNumberFormat="1" applyFont="1" applyBorder="1" applyAlignment="1" applyProtection="1">
      <alignment horizontal="center"/>
      <protection hidden="1"/>
    </xf>
    <xf numFmtId="0" fontId="18" fillId="0" borderId="4" xfId="0" applyFont="1" applyBorder="1" applyAlignment="1" applyProtection="1">
      <alignment vertical="center"/>
      <protection hidden="1"/>
    </xf>
    <xf numFmtId="0" fontId="19" fillId="0" borderId="4" xfId="0" applyFont="1" applyBorder="1" applyProtection="1">
      <protection hidden="1"/>
    </xf>
    <xf numFmtId="0" fontId="19" fillId="0" borderId="5" xfId="0" applyFont="1" applyBorder="1" applyProtection="1">
      <protection hidden="1"/>
    </xf>
    <xf numFmtId="165" fontId="20" fillId="0" borderId="5" xfId="0" applyNumberFormat="1" applyFont="1" applyBorder="1" applyAlignment="1" applyProtection="1">
      <alignment horizontal="center"/>
      <protection hidden="1"/>
    </xf>
    <xf numFmtId="165" fontId="20" fillId="0" borderId="13" xfId="0" applyNumberFormat="1" applyFont="1" applyBorder="1" applyAlignment="1" applyProtection="1">
      <alignment horizontal="center"/>
      <protection hidden="1"/>
    </xf>
    <xf numFmtId="165" fontId="20" fillId="0" borderId="6" xfId="0" applyNumberFormat="1" applyFont="1" applyBorder="1" applyAlignment="1" applyProtection="1">
      <alignment horizontal="center"/>
      <protection hidden="1"/>
    </xf>
    <xf numFmtId="0" fontId="21" fillId="0" borderId="0" xfId="0" applyFont="1" applyAlignment="1" applyProtection="1">
      <alignment vertical="center"/>
      <protection hidden="1"/>
    </xf>
    <xf numFmtId="0" fontId="21" fillId="0" borderId="0" xfId="0" applyFont="1" applyAlignment="1" applyProtection="1">
      <alignment vertical="center" wrapText="1"/>
      <protection hidden="1"/>
    </xf>
    <xf numFmtId="0" fontId="21" fillId="0" borderId="1" xfId="0" applyFont="1" applyBorder="1" applyAlignment="1" applyProtection="1">
      <alignment vertical="center" wrapText="1"/>
      <protection hidden="1"/>
    </xf>
    <xf numFmtId="0" fontId="21" fillId="0" borderId="2" xfId="0" applyFont="1" applyBorder="1" applyAlignment="1" applyProtection="1">
      <alignment vertical="center" wrapText="1"/>
      <protection hidden="1"/>
    </xf>
    <xf numFmtId="0" fontId="4" fillId="0" borderId="0" xfId="0" applyFont="1" applyAlignment="1" applyProtection="1">
      <alignment wrapText="1"/>
      <protection hidden="1"/>
    </xf>
    <xf numFmtId="0" fontId="18" fillId="0" borderId="34" xfId="0" applyFont="1" applyBorder="1" applyAlignment="1" applyProtection="1">
      <alignment horizontal="center"/>
      <protection hidden="1"/>
    </xf>
    <xf numFmtId="0" fontId="18" fillId="0" borderId="23" xfId="0" applyFont="1" applyBorder="1" applyAlignment="1" applyProtection="1">
      <alignment horizontal="center"/>
      <protection hidden="1"/>
    </xf>
    <xf numFmtId="0" fontId="18" fillId="0" borderId="29" xfId="0" applyFont="1" applyBorder="1" applyAlignment="1" applyProtection="1">
      <alignment horizontal="center"/>
      <protection hidden="1"/>
    </xf>
    <xf numFmtId="0" fontId="22" fillId="0" borderId="4" xfId="0" applyFont="1" applyBorder="1" applyAlignment="1" applyProtection="1">
      <alignment vertical="top"/>
      <protection hidden="1"/>
    </xf>
    <xf numFmtId="0" fontId="22" fillId="0" borderId="4" xfId="0" applyFont="1" applyBorder="1" applyAlignment="1" applyProtection="1">
      <alignment vertical="top" wrapText="1"/>
      <protection hidden="1"/>
    </xf>
    <xf numFmtId="0" fontId="22" fillId="0" borderId="5" xfId="0" applyFont="1" applyBorder="1" applyAlignment="1" applyProtection="1">
      <alignment vertical="top" wrapText="1"/>
      <protection hidden="1"/>
    </xf>
    <xf numFmtId="0" fontId="4" fillId="0" borderId="0" xfId="0" applyFont="1" applyAlignment="1" applyProtection="1">
      <alignment vertical="center"/>
      <protection hidden="1"/>
    </xf>
    <xf numFmtId="164" fontId="4" fillId="6" borderId="35" xfId="1" applyNumberFormat="1" applyFont="1" applyFill="1" applyBorder="1" applyAlignment="1" applyProtection="1">
      <alignment horizontal="center" vertical="center"/>
      <protection hidden="1"/>
    </xf>
    <xf numFmtId="164" fontId="4" fillId="6" borderId="5" xfId="1" applyNumberFormat="1" applyFont="1" applyFill="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22" fillId="0" borderId="0" xfId="0" applyFont="1" applyAlignment="1" applyProtection="1">
      <alignment vertical="top" wrapText="1"/>
      <protection hidden="1"/>
    </xf>
    <xf numFmtId="0" fontId="22" fillId="0" borderId="2" xfId="0" applyFont="1" applyBorder="1" applyAlignment="1" applyProtection="1">
      <alignment vertical="top" wrapText="1"/>
      <protection hidden="1"/>
    </xf>
    <xf numFmtId="164" fontId="4" fillId="6" borderId="36" xfId="1" applyNumberFormat="1" applyFont="1" applyFill="1" applyBorder="1" applyAlignment="1" applyProtection="1">
      <alignment horizontal="center" vertical="center"/>
      <protection hidden="1"/>
    </xf>
    <xf numFmtId="164" fontId="4" fillId="6" borderId="16" xfId="1" applyNumberFormat="1" applyFont="1" applyFill="1" applyBorder="1" applyAlignment="1" applyProtection="1">
      <alignment horizontal="center" vertical="center"/>
      <protection hidden="1"/>
    </xf>
    <xf numFmtId="164" fontId="4" fillId="6" borderId="14" xfId="1" applyNumberFormat="1" applyFont="1" applyFill="1" applyBorder="1" applyAlignment="1" applyProtection="1">
      <alignment horizontal="center" vertical="center"/>
      <protection hidden="1"/>
    </xf>
    <xf numFmtId="0" fontId="24" fillId="0" borderId="0" xfId="0" applyFont="1"/>
    <xf numFmtId="0" fontId="24" fillId="0" borderId="7" xfId="0" applyFont="1" applyBorder="1"/>
    <xf numFmtId="164" fontId="4" fillId="0" borderId="37" xfId="0" applyNumberFormat="1" applyFont="1" applyBorder="1" applyAlignment="1" applyProtection="1">
      <alignment horizontal="center"/>
      <protection hidden="1"/>
    </xf>
    <xf numFmtId="0" fontId="4" fillId="0" borderId="1" xfId="0" applyFont="1" applyBorder="1" applyAlignment="1" applyProtection="1">
      <alignment horizontal="left" vertical="center"/>
      <protection hidden="1"/>
    </xf>
    <xf numFmtId="0" fontId="4" fillId="0" borderId="1" xfId="0" applyFont="1" applyBorder="1" applyProtection="1">
      <protection hidden="1"/>
    </xf>
    <xf numFmtId="0" fontId="4" fillId="0" borderId="0" xfId="0" applyFont="1" applyFill="1" applyAlignment="1" applyProtection="1">
      <alignment horizontal="center"/>
      <protection hidden="1"/>
    </xf>
    <xf numFmtId="0" fontId="4" fillId="0" borderId="1" xfId="0" applyFont="1" applyFill="1" applyBorder="1" applyAlignment="1" applyProtection="1">
      <alignment horizontal="center"/>
      <protection hidden="1"/>
    </xf>
    <xf numFmtId="1" fontId="25" fillId="0" borderId="0" xfId="0" applyNumberFormat="1" applyFont="1" applyAlignment="1" applyProtection="1">
      <alignment horizontal="center"/>
      <protection hidden="1"/>
    </xf>
    <xf numFmtId="1" fontId="25" fillId="0" borderId="0" xfId="0" applyNumberFormat="1" applyFont="1" applyFill="1" applyAlignment="1" applyProtection="1">
      <alignment horizontal="center"/>
      <protection hidden="1"/>
    </xf>
    <xf numFmtId="164" fontId="4" fillId="6" borderId="38" xfId="1" applyNumberFormat="1" applyFont="1" applyFill="1" applyBorder="1" applyAlignment="1" applyProtection="1">
      <alignment horizontal="center" vertical="center"/>
      <protection hidden="1"/>
    </xf>
    <xf numFmtId="164" fontId="4" fillId="6" borderId="19" xfId="1" applyNumberFormat="1" applyFont="1" applyFill="1" applyBorder="1" applyAlignment="1" applyProtection="1">
      <alignment horizontal="center" vertical="center"/>
      <protection hidden="1"/>
    </xf>
    <xf numFmtId="1" fontId="25" fillId="0" borderId="4" xfId="0" applyNumberFormat="1" applyFont="1" applyBorder="1" applyAlignment="1" applyProtection="1">
      <alignment horizontal="center"/>
      <protection hidden="1"/>
    </xf>
    <xf numFmtId="1" fontId="25" fillId="0" borderId="4" xfId="0" applyNumberFormat="1" applyFont="1" applyFill="1" applyBorder="1" applyAlignment="1" applyProtection="1">
      <alignment horizontal="center"/>
      <protection hidden="1"/>
    </xf>
    <xf numFmtId="164" fontId="18" fillId="0" borderId="34" xfId="0" applyNumberFormat="1" applyFont="1" applyBorder="1" applyAlignment="1" applyProtection="1">
      <alignment horizontal="center" vertical="center"/>
      <protection hidden="1"/>
    </xf>
    <xf numFmtId="164" fontId="18" fillId="0" borderId="23" xfId="0" applyNumberFormat="1" applyFont="1" applyBorder="1" applyAlignment="1" applyProtection="1">
      <alignment horizontal="center" vertical="center"/>
      <protection hidden="1"/>
    </xf>
    <xf numFmtId="164" fontId="18" fillId="0" borderId="29" xfId="0" applyNumberFormat="1" applyFont="1" applyBorder="1" applyAlignment="1" applyProtection="1">
      <alignment horizontal="center" vertical="center"/>
      <protection hidden="1"/>
    </xf>
    <xf numFmtId="0" fontId="4" fillId="0" borderId="41" xfId="0" applyFont="1" applyBorder="1" applyProtection="1">
      <protection hidden="1"/>
    </xf>
    <xf numFmtId="0" fontId="5" fillId="0" borderId="0" xfId="2" applyFont="1" applyAlignment="1" applyProtection="1">
      <alignment horizontal="right" vertical="center"/>
      <protection hidden="1"/>
    </xf>
    <xf numFmtId="0" fontId="0" fillId="0" borderId="0" xfId="2" applyFont="1" applyProtection="1">
      <protection hidden="1"/>
    </xf>
    <xf numFmtId="164" fontId="0" fillId="0" borderId="0" xfId="2" applyNumberFormat="1" applyFont="1" applyProtection="1">
      <protection hidden="1"/>
    </xf>
    <xf numFmtId="0" fontId="26" fillId="0" borderId="42" xfId="0" applyFont="1" applyBorder="1" applyAlignment="1">
      <alignment horizontal="center"/>
    </xf>
    <xf numFmtId="0" fontId="26" fillId="0" borderId="27" xfId="0" applyFont="1" applyBorder="1" applyAlignment="1">
      <alignment horizontal="center"/>
    </xf>
    <xf numFmtId="0" fontId="26" fillId="0" borderId="43" xfId="2" applyFont="1" applyBorder="1" applyAlignment="1">
      <alignment horizontal="center"/>
    </xf>
    <xf numFmtId="164" fontId="4" fillId="0" borderId="38" xfId="0" applyNumberFormat="1" applyFont="1" applyBorder="1" applyAlignment="1">
      <alignment horizontal="center"/>
    </xf>
    <xf numFmtId="164" fontId="4" fillId="0" borderId="39" xfId="0" applyNumberFormat="1" applyFont="1" applyBorder="1" applyAlignment="1">
      <alignment horizontal="center"/>
    </xf>
    <xf numFmtId="164" fontId="4" fillId="0" borderId="40" xfId="0" applyNumberFormat="1" applyFont="1" applyBorder="1" applyAlignment="1">
      <alignment horizontal="center"/>
    </xf>
    <xf numFmtId="0" fontId="18" fillId="0" borderId="33" xfId="0" applyFont="1" applyBorder="1" applyAlignment="1" applyProtection="1">
      <alignment horizontal="center"/>
      <protection hidden="1"/>
    </xf>
    <xf numFmtId="164" fontId="4" fillId="0" borderId="44" xfId="1" applyNumberFormat="1" applyFont="1" applyBorder="1" applyAlignment="1" applyProtection="1">
      <alignment horizontal="center" vertical="center"/>
      <protection hidden="1"/>
    </xf>
    <xf numFmtId="164" fontId="4" fillId="0" borderId="45" xfId="1" applyNumberFormat="1" applyFont="1" applyBorder="1" applyAlignment="1" applyProtection="1">
      <alignment horizontal="center" vertical="center"/>
      <protection hidden="1"/>
    </xf>
    <xf numFmtId="164" fontId="4" fillId="6" borderId="45" xfId="1" applyNumberFormat="1" applyFont="1" applyFill="1" applyBorder="1" applyAlignment="1" applyProtection="1">
      <alignment horizontal="center" vertical="center"/>
      <protection hidden="1"/>
    </xf>
    <xf numFmtId="164" fontId="4" fillId="0" borderId="45" xfId="1" applyNumberFormat="1" applyFont="1" applyFill="1" applyBorder="1" applyAlignment="1" applyProtection="1">
      <alignment horizontal="center" vertical="center"/>
      <protection hidden="1"/>
    </xf>
    <xf numFmtId="164" fontId="4" fillId="6" borderId="46" xfId="1" applyNumberFormat="1" applyFont="1" applyFill="1" applyBorder="1" applyAlignment="1" applyProtection="1">
      <alignment horizontal="center" vertical="center"/>
      <protection hidden="1"/>
    </xf>
    <xf numFmtId="164" fontId="18" fillId="0" borderId="33" xfId="0" applyNumberFormat="1" applyFont="1" applyBorder="1" applyAlignment="1" applyProtection="1">
      <alignment horizontal="center" vertical="center"/>
      <protection hidden="1"/>
    </xf>
    <xf numFmtId="164" fontId="20" fillId="0" borderId="0" xfId="0" applyNumberFormat="1" applyFont="1" applyAlignment="1" applyProtection="1">
      <alignment horizontal="center"/>
      <protection hidden="1"/>
    </xf>
    <xf numFmtId="0" fontId="20" fillId="0" borderId="0" xfId="0" applyFont="1" applyProtection="1">
      <protection hidden="1"/>
    </xf>
    <xf numFmtId="164" fontId="4" fillId="0" borderId="13" xfId="1" applyNumberFormat="1" applyFont="1" applyFill="1" applyBorder="1" applyAlignment="1" applyProtection="1">
      <alignment horizontal="center" vertical="center"/>
      <protection hidden="1"/>
    </xf>
    <xf numFmtId="164" fontId="4" fillId="0" borderId="14" xfId="1" applyNumberFormat="1" applyFont="1" applyFill="1" applyBorder="1" applyAlignment="1" applyProtection="1">
      <alignment horizontal="center" vertical="center"/>
      <protection hidden="1"/>
    </xf>
    <xf numFmtId="164" fontId="4" fillId="0" borderId="36" xfId="1" applyNumberFormat="1" applyFont="1" applyFill="1" applyBorder="1" applyAlignment="1" applyProtection="1">
      <alignment horizontal="center" vertical="center"/>
      <protection hidden="1"/>
    </xf>
    <xf numFmtId="164" fontId="4" fillId="0" borderId="16" xfId="1" applyNumberFormat="1" applyFont="1" applyFill="1" applyBorder="1" applyAlignment="1" applyProtection="1">
      <alignment horizontal="center" vertical="center"/>
      <protection hidden="1"/>
    </xf>
    <xf numFmtId="0" fontId="4" fillId="0" borderId="0" xfId="0" applyFont="1" applyProtection="1">
      <protection locked="0" hidden="1"/>
    </xf>
    <xf numFmtId="164" fontId="4" fillId="0" borderId="14" xfId="0" applyNumberFormat="1" applyFont="1" applyFill="1" applyBorder="1" applyAlignment="1" applyProtection="1">
      <alignment horizontal="center"/>
      <protection hidden="1"/>
    </xf>
    <xf numFmtId="0" fontId="18" fillId="0" borderId="0" xfId="0" applyFont="1" applyProtection="1">
      <protection hidden="1"/>
    </xf>
    <xf numFmtId="0" fontId="18" fillId="0" borderId="33" xfId="0" applyFont="1" applyBorder="1" applyAlignment="1" applyProtection="1">
      <alignment horizontal="center"/>
      <protection hidden="1"/>
    </xf>
    <xf numFmtId="0" fontId="4" fillId="0" borderId="0" xfId="0" applyFont="1" applyAlignment="1" applyProtection="1">
      <alignment horizontal="center"/>
      <protection hidden="1"/>
    </xf>
    <xf numFmtId="0" fontId="18" fillId="0" borderId="12" xfId="0" applyFont="1" applyBorder="1" applyAlignment="1" applyProtection="1">
      <alignment horizontal="left"/>
      <protection hidden="1"/>
    </xf>
    <xf numFmtId="0" fontId="18" fillId="0" borderId="31" xfId="0" applyFont="1" applyBorder="1" applyAlignment="1" applyProtection="1">
      <alignment horizontal="left"/>
      <protection hidden="1"/>
    </xf>
    <xf numFmtId="0" fontId="12" fillId="0" borderId="4" xfId="2" applyFont="1" applyBorder="1" applyAlignment="1" applyProtection="1">
      <alignment horizontal="center" vertical="top"/>
      <protection hidden="1"/>
    </xf>
    <xf numFmtId="0" fontId="12" fillId="0" borderId="5" xfId="2" applyFont="1" applyBorder="1" applyAlignment="1" applyProtection="1">
      <alignment horizontal="center" vertical="top"/>
      <protection hidden="1"/>
    </xf>
    <xf numFmtId="0" fontId="12" fillId="0" borderId="6" xfId="2" applyFont="1" applyBorder="1" applyAlignment="1" applyProtection="1">
      <alignment horizontal="center" vertical="center"/>
      <protection hidden="1"/>
    </xf>
    <xf numFmtId="0" fontId="12" fillId="0" borderId="4" xfId="2" applyFont="1" applyBorder="1" applyAlignment="1" applyProtection="1">
      <alignment horizontal="center" vertical="center"/>
      <protection hidden="1"/>
    </xf>
    <xf numFmtId="0" fontId="12" fillId="0" borderId="5" xfId="2" applyFont="1" applyBorder="1" applyAlignment="1" applyProtection="1">
      <alignment horizontal="center" vertical="center"/>
      <protection hidden="1"/>
    </xf>
    <xf numFmtId="14" fontId="13" fillId="0" borderId="6" xfId="2" applyNumberFormat="1" applyFont="1" applyBorder="1" applyAlignment="1" applyProtection="1">
      <alignment horizontal="center" vertical="top"/>
      <protection hidden="1"/>
    </xf>
    <xf numFmtId="0" fontId="13" fillId="0" borderId="4" xfId="2" applyFont="1" applyBorder="1" applyAlignment="1" applyProtection="1">
      <alignment horizontal="center" vertical="top"/>
      <protection hidden="1"/>
    </xf>
    <xf numFmtId="0" fontId="5" fillId="0" borderId="6" xfId="2" applyFont="1" applyBorder="1" applyAlignment="1" applyProtection="1">
      <alignment horizontal="center" vertical="center"/>
      <protection hidden="1"/>
    </xf>
    <xf numFmtId="0" fontId="5" fillId="0" borderId="4" xfId="2" applyFont="1" applyBorder="1" applyAlignment="1" applyProtection="1">
      <alignment horizontal="center" vertical="center"/>
      <protection hidden="1"/>
    </xf>
    <xf numFmtId="0" fontId="18" fillId="0" borderId="0" xfId="0" applyFont="1" applyProtection="1">
      <protection hidden="1"/>
    </xf>
    <xf numFmtId="0" fontId="18" fillId="0" borderId="7" xfId="0" applyFont="1" applyBorder="1" applyProtection="1">
      <protection hidden="1"/>
    </xf>
    <xf numFmtId="0" fontId="18" fillId="0" borderId="22" xfId="0" applyFont="1" applyBorder="1" applyProtection="1">
      <protection hidden="1"/>
    </xf>
    <xf numFmtId="0" fontId="18" fillId="0" borderId="23" xfId="0" applyFont="1" applyBorder="1" applyProtection="1">
      <protection hidden="1"/>
    </xf>
    <xf numFmtId="0" fontId="18" fillId="0" borderId="41" xfId="0" applyFont="1" applyBorder="1" applyProtection="1">
      <protection hidden="1"/>
    </xf>
    <xf numFmtId="0" fontId="18" fillId="0" borderId="25" xfId="0" applyFont="1" applyBorder="1" applyProtection="1">
      <protection hidden="1"/>
    </xf>
    <xf numFmtId="0" fontId="18" fillId="0" borderId="24" xfId="0" applyFont="1" applyBorder="1" applyProtection="1">
      <protection hidden="1"/>
    </xf>
    <xf numFmtId="0" fontId="18" fillId="0" borderId="29" xfId="0" applyFont="1" applyBorder="1" applyProtection="1">
      <protection hidden="1"/>
    </xf>
    <xf numFmtId="0" fontId="4" fillId="0" borderId="16" xfId="0" applyFont="1" applyBorder="1" applyAlignment="1" applyProtection="1">
      <alignment vertical="top"/>
      <protection hidden="1"/>
    </xf>
    <xf numFmtId="0" fontId="4" fillId="0" borderId="14" xfId="0" applyFont="1" applyBorder="1" applyAlignment="1" applyProtection="1">
      <alignment vertical="top"/>
      <protection hidden="1"/>
    </xf>
    <xf numFmtId="164" fontId="4" fillId="0" borderId="14" xfId="0" applyNumberFormat="1" applyFont="1" applyBorder="1" applyAlignment="1" applyProtection="1">
      <alignment horizontal="center" vertical="center"/>
      <protection hidden="1"/>
    </xf>
    <xf numFmtId="164" fontId="4" fillId="0" borderId="17" xfId="0" applyNumberFormat="1" applyFont="1" applyBorder="1" applyAlignment="1" applyProtection="1">
      <alignment vertical="center"/>
      <protection hidden="1"/>
    </xf>
    <xf numFmtId="0" fontId="2" fillId="0" borderId="32" xfId="0" applyFont="1" applyBorder="1" applyAlignment="1" applyProtection="1">
      <alignment horizontal="center"/>
      <protection hidden="1"/>
    </xf>
    <xf numFmtId="0" fontId="2" fillId="0" borderId="22" xfId="0" applyFont="1" applyBorder="1" applyAlignment="1" applyProtection="1">
      <alignment horizontal="center"/>
      <protection hidden="1"/>
    </xf>
    <xf numFmtId="0" fontId="2" fillId="0" borderId="33" xfId="0" applyFont="1" applyBorder="1" applyAlignment="1" applyProtection="1">
      <alignment horizontal="center"/>
      <protection hidden="1"/>
    </xf>
    <xf numFmtId="0" fontId="4" fillId="0" borderId="14" xfId="0" applyFont="1" applyBorder="1" applyAlignment="1" applyProtection="1">
      <alignment horizontal="left"/>
      <protection hidden="1"/>
    </xf>
    <xf numFmtId="0" fontId="4" fillId="0" borderId="14" xfId="0" applyFont="1" applyBorder="1" applyAlignment="1" applyProtection="1">
      <alignment horizontal="center" wrapText="1"/>
      <protection hidden="1"/>
    </xf>
    <xf numFmtId="0" fontId="4" fillId="0" borderId="17" xfId="0" applyFont="1" applyBorder="1" applyAlignment="1" applyProtection="1">
      <alignment wrapText="1"/>
      <protection hidden="1"/>
    </xf>
    <xf numFmtId="0" fontId="23" fillId="0" borderId="0" xfId="0" applyFont="1" applyAlignment="1" applyProtection="1">
      <alignment horizontal="left"/>
      <protection locked="0" hidden="1"/>
    </xf>
    <xf numFmtId="0" fontId="23" fillId="0" borderId="7" xfId="0" applyFont="1" applyBorder="1" applyAlignment="1" applyProtection="1">
      <alignment horizontal="left"/>
      <protection locked="0" hidden="1"/>
    </xf>
    <xf numFmtId="0" fontId="23" fillId="0" borderId="4" xfId="0" applyFont="1" applyBorder="1" applyAlignment="1" applyProtection="1">
      <alignment horizontal="left"/>
      <protection locked="0" hidden="1"/>
    </xf>
    <xf numFmtId="0" fontId="23" fillId="0" borderId="5" xfId="0" applyFont="1" applyBorder="1" applyAlignment="1" applyProtection="1">
      <alignment horizontal="left"/>
      <protection locked="0" hidden="1"/>
    </xf>
    <xf numFmtId="0" fontId="4" fillId="0" borderId="17" xfId="0" applyFont="1" applyBorder="1" applyAlignment="1" applyProtection="1">
      <alignment vertical="top"/>
      <protection hidden="1"/>
    </xf>
    <xf numFmtId="164" fontId="18" fillId="0" borderId="32" xfId="0" applyNumberFormat="1" applyFont="1" applyBorder="1" applyAlignment="1" applyProtection="1">
      <alignment horizontal="center"/>
      <protection hidden="1"/>
    </xf>
    <xf numFmtId="164" fontId="18" fillId="0" borderId="22" xfId="0" applyNumberFormat="1" applyFont="1" applyBorder="1" applyAlignment="1" applyProtection="1">
      <alignment horizontal="center"/>
      <protection hidden="1"/>
    </xf>
    <xf numFmtId="0" fontId="18" fillId="0" borderId="22" xfId="0" applyFont="1" applyBorder="1" applyAlignment="1" applyProtection="1">
      <alignment horizontal="center"/>
      <protection hidden="1"/>
    </xf>
    <xf numFmtId="0" fontId="18" fillId="0" borderId="33" xfId="0" applyFont="1" applyBorder="1" applyAlignment="1" applyProtection="1">
      <alignment horizontal="center"/>
      <protection hidden="1"/>
    </xf>
    <xf numFmtId="0" fontId="27" fillId="7" borderId="1" xfId="0" applyFont="1" applyFill="1" applyBorder="1" applyAlignment="1" applyProtection="1">
      <alignment horizontal="center" vertical="center"/>
      <protection locked="0"/>
    </xf>
    <xf numFmtId="0" fontId="27" fillId="7" borderId="0" xfId="0" applyFont="1" applyFill="1" applyBorder="1" applyAlignment="1" applyProtection="1">
      <alignment horizontal="center" vertical="center"/>
      <protection locked="0"/>
    </xf>
    <xf numFmtId="0" fontId="27" fillId="7" borderId="8" xfId="0" applyFont="1" applyFill="1" applyBorder="1" applyAlignment="1" applyProtection="1">
      <alignment horizontal="center" vertical="center"/>
      <protection locked="0"/>
    </xf>
    <xf numFmtId="0" fontId="4" fillId="0" borderId="0" xfId="0" applyFont="1" applyAlignment="1" applyProtection="1">
      <alignment horizontal="center"/>
      <protection hidden="1"/>
    </xf>
    <xf numFmtId="0" fontId="23" fillId="0" borderId="0" xfId="0" applyFont="1" applyAlignment="1" applyProtection="1">
      <alignment horizontal="left"/>
      <protection locked="0"/>
    </xf>
    <xf numFmtId="0" fontId="23" fillId="0" borderId="7" xfId="0" applyFont="1" applyBorder="1" applyAlignment="1" applyProtection="1">
      <alignment horizontal="left"/>
      <protection locked="0"/>
    </xf>
    <xf numFmtId="0" fontId="23" fillId="0" borderId="4" xfId="0" applyFont="1" applyBorder="1" applyAlignment="1" applyProtection="1">
      <alignment horizontal="left"/>
      <protection locked="0"/>
    </xf>
    <xf numFmtId="0" fontId="23" fillId="0" borderId="5" xfId="0" applyFont="1" applyBorder="1" applyAlignment="1" applyProtection="1">
      <alignment horizontal="left"/>
      <protection locked="0"/>
    </xf>
    <xf numFmtId="0" fontId="18" fillId="0" borderId="13" xfId="0" applyFont="1" applyBorder="1" applyAlignment="1" applyProtection="1">
      <alignment horizontal="left"/>
      <protection hidden="1"/>
    </xf>
    <xf numFmtId="164" fontId="2" fillId="0" borderId="13" xfId="0" applyNumberFormat="1" applyFont="1" applyBorder="1" applyAlignment="1" applyProtection="1">
      <alignment horizontal="center" vertical="center"/>
      <protection hidden="1"/>
    </xf>
    <xf numFmtId="164" fontId="4" fillId="0" borderId="6" xfId="0" applyNumberFormat="1" applyFont="1" applyBorder="1" applyAlignment="1" applyProtection="1">
      <alignment vertical="center"/>
      <protection hidden="1"/>
    </xf>
  </cellXfs>
  <cellStyles count="3">
    <cellStyle name="Currency" xfId="1" builtinId="4"/>
    <cellStyle name="Normal" xfId="0" builtinId="0"/>
    <cellStyle name="Normal 2 3" xfId="2" xr:uid="{7CD9D69A-DFA3-4338-B923-1B1D7BBF2B34}"/>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absolute">
    <xdr:from>
      <xdr:col>16</xdr:col>
      <xdr:colOff>352425</xdr:colOff>
      <xdr:row>0</xdr:row>
      <xdr:rowOff>62867</xdr:rowOff>
    </xdr:from>
    <xdr:to>
      <xdr:col>20</xdr:col>
      <xdr:colOff>573404</xdr:colOff>
      <xdr:row>6</xdr:row>
      <xdr:rowOff>175261</xdr:rowOff>
    </xdr:to>
    <xdr:sp macro="" textlink="">
      <xdr:nvSpPr>
        <xdr:cNvPr id="2" name="TextBox 1">
          <a:extLst>
            <a:ext uri="{FF2B5EF4-FFF2-40B4-BE49-F238E27FC236}">
              <a16:creationId xmlns:a16="http://schemas.microsoft.com/office/drawing/2014/main" id="{D3858312-ED94-4D07-93F0-40BC400E98A9}"/>
            </a:ext>
          </a:extLst>
        </xdr:cNvPr>
        <xdr:cNvSpPr txBox="1"/>
      </xdr:nvSpPr>
      <xdr:spPr>
        <a:xfrm>
          <a:off x="8978265" y="62867"/>
          <a:ext cx="3147059" cy="1064894"/>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into the Tenant Rent Calculation worksheet.</a:t>
          </a:r>
          <a:endParaRPr lang="en-US" sz="1100"/>
        </a:p>
      </xdr:txBody>
    </xdr:sp>
    <xdr:clientData fPrintsWithSheet="0"/>
  </xdr:twoCellAnchor>
  <xdr:twoCellAnchor editAs="absolute">
    <xdr:from>
      <xdr:col>6</xdr:col>
      <xdr:colOff>647700</xdr:colOff>
      <xdr:row>38</xdr:row>
      <xdr:rowOff>129540</xdr:rowOff>
    </xdr:from>
    <xdr:to>
      <xdr:col>7</xdr:col>
      <xdr:colOff>485775</xdr:colOff>
      <xdr:row>41</xdr:row>
      <xdr:rowOff>22860</xdr:rowOff>
    </xdr:to>
    <xdr:cxnSp macro="">
      <xdr:nvCxnSpPr>
        <xdr:cNvPr id="3" name="Straight Arrow Connector 2">
          <a:extLst>
            <a:ext uri="{FF2B5EF4-FFF2-40B4-BE49-F238E27FC236}">
              <a16:creationId xmlns:a16="http://schemas.microsoft.com/office/drawing/2014/main" id="{81A9D7CF-3532-4686-AF77-E11150E0F019}"/>
            </a:ext>
          </a:extLst>
        </xdr:cNvPr>
        <xdr:cNvCxnSpPr>
          <a:cxnSpLocks noChangeShapeType="1"/>
        </xdr:cNvCxnSpPr>
      </xdr:nvCxnSpPr>
      <xdr:spPr bwMode="auto">
        <a:xfrm flipH="1">
          <a:off x="3600450" y="6606540"/>
          <a:ext cx="752475" cy="379095"/>
        </a:xfrm>
        <a:prstGeom prst="straightConnector1">
          <a:avLst/>
        </a:prstGeom>
        <a:noFill/>
        <a:ln w="34925" algn="ctr">
          <a:solidFill>
            <a:srgbClr val="FF00FF"/>
          </a:solidFill>
          <a:round/>
          <a:headEnd/>
          <a:tailEnd type="triangle" w="med" len="med"/>
        </a:ln>
        <a:extLst>
          <a:ext uri="{909E8E84-426E-40DD-AFC4-6F175D3DCCD1}">
            <a14:hiddenFill xmlns:a14="http://schemas.microsoft.com/office/drawing/2010/main">
              <a:noFill/>
            </a14:hiddenFill>
          </a:ext>
        </a:extLst>
      </xdr:spPr>
    </xdr:cxn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16</xdr:col>
      <xdr:colOff>352425</xdr:colOff>
      <xdr:row>0</xdr:row>
      <xdr:rowOff>62867</xdr:rowOff>
    </xdr:from>
    <xdr:to>
      <xdr:col>20</xdr:col>
      <xdr:colOff>573404</xdr:colOff>
      <xdr:row>6</xdr:row>
      <xdr:rowOff>175261</xdr:rowOff>
    </xdr:to>
    <xdr:sp macro="" textlink="">
      <xdr:nvSpPr>
        <xdr:cNvPr id="2" name="TextBox 1">
          <a:extLst>
            <a:ext uri="{FF2B5EF4-FFF2-40B4-BE49-F238E27FC236}">
              <a16:creationId xmlns:a16="http://schemas.microsoft.com/office/drawing/2014/main" id="{7B555798-5D94-4743-9F6F-3C47D6251E61}"/>
            </a:ext>
          </a:extLst>
        </xdr:cNvPr>
        <xdr:cNvSpPr txBox="1"/>
      </xdr:nvSpPr>
      <xdr:spPr>
        <a:xfrm>
          <a:off x="8972550" y="62867"/>
          <a:ext cx="3137534" cy="1074419"/>
        </a:xfrm>
        <a:prstGeom prst="rect">
          <a:avLst/>
        </a:prstGeom>
        <a:solidFill>
          <a:srgbClr val="00FFFF"/>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Only </a:t>
          </a:r>
          <a:r>
            <a:rPr lang="en-US" sz="1600" b="1"/>
            <a:t>"X"</a:t>
          </a:r>
          <a:r>
            <a:rPr lang="en-US" sz="1100"/>
            <a:t> the yellow box</a:t>
          </a:r>
          <a:r>
            <a:rPr lang="en-US" sz="1100" baseline="0"/>
            <a:t> if the utility is not included in the monthly rental payment. Once you have </a:t>
          </a:r>
          <a:r>
            <a:rPr lang="en-US" sz="1600" b="1" baseline="0"/>
            <a:t>"X"</a:t>
          </a:r>
          <a:r>
            <a:rPr lang="en-US" sz="1100" baseline="0"/>
            <a:t>ed all of the appropriate utilities, enter the number of bedrooms in the pink box at the bottom of the form and it will calculate the utility allowance for you so that you can enter it into the Tenant Rent Calculation worksheet.</a:t>
          </a:r>
          <a:endParaRPr lang="en-US" sz="1100"/>
        </a:p>
      </xdr:txBody>
    </xdr:sp>
    <xdr:clientData fPrintsWithSheet="0"/>
  </xdr:twoCellAnchor>
  <xdr:twoCellAnchor editAs="absolute">
    <xdr:from>
      <xdr:col>6</xdr:col>
      <xdr:colOff>647700</xdr:colOff>
      <xdr:row>38</xdr:row>
      <xdr:rowOff>129540</xdr:rowOff>
    </xdr:from>
    <xdr:to>
      <xdr:col>7</xdr:col>
      <xdr:colOff>485775</xdr:colOff>
      <xdr:row>41</xdr:row>
      <xdr:rowOff>22860</xdr:rowOff>
    </xdr:to>
    <xdr:cxnSp macro="">
      <xdr:nvCxnSpPr>
        <xdr:cNvPr id="3" name="Straight Arrow Connector 2">
          <a:extLst>
            <a:ext uri="{FF2B5EF4-FFF2-40B4-BE49-F238E27FC236}">
              <a16:creationId xmlns:a16="http://schemas.microsoft.com/office/drawing/2014/main" id="{2D69518B-EEBC-4815-A523-1718DBA1657D}"/>
            </a:ext>
          </a:extLst>
        </xdr:cNvPr>
        <xdr:cNvCxnSpPr>
          <a:cxnSpLocks noChangeShapeType="1"/>
        </xdr:cNvCxnSpPr>
      </xdr:nvCxnSpPr>
      <xdr:spPr bwMode="auto">
        <a:xfrm flipH="1">
          <a:off x="3600450" y="6606540"/>
          <a:ext cx="752475" cy="379095"/>
        </a:xfrm>
        <a:prstGeom prst="straightConnector1">
          <a:avLst/>
        </a:prstGeom>
        <a:noFill/>
        <a:ln w="34925" algn="ctr">
          <a:solidFill>
            <a:srgbClr val="FF00FF"/>
          </a:solidFill>
          <a:round/>
          <a:headEnd/>
          <a:tailEnd type="triangle" w="med" len="med"/>
        </a:ln>
        <a:extLst>
          <a:ext uri="{909E8E84-426E-40DD-AFC4-6F175D3DCCD1}">
            <a14:hiddenFill xmlns:a14="http://schemas.microsoft.com/office/drawing/2010/main">
              <a:noFill/>
            </a14:hiddenFill>
          </a:ext>
        </a:extLst>
      </xdr:spPr>
    </xdr:cxn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GRANT%20COMPLIANCE%20TEAM\Housing%20Department\Original%20HOUSING%20Intakes\CoC%20RRH%20Blank%20Packets%207-10-2017\Part%201%20and%202%20COC%20RRH%20Client%20Eligibility%209-8-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Housing Info"/>
      <sheetName val="HEAD OF HOUSEHOLD ENTRY"/>
      <sheetName val="Key"/>
      <sheetName val="Part I Coversheet"/>
      <sheetName val="SS Matrix filled out by client"/>
      <sheetName val="Surv Stmt of Need for Housing"/>
      <sheetName val="GROSS Income Calculation"/>
      <sheetName val="NET Income Calculation"/>
      <sheetName val="Rosenberg apt. "/>
      <sheetName val="Houston apt."/>
      <sheetName val="City of Pasadena"/>
      <sheetName val="Tenant Rent Calculation"/>
      <sheetName val="Rent Proportions Worksheet"/>
      <sheetName val="Staff Affidavit"/>
      <sheetName val="Vulnerability Scale"/>
      <sheetName val="PARTICIPANT ENTRY-1 per person"/>
      <sheetName val="NEW CHILD ENTRY"/>
      <sheetName val="CoC Self-Dec of Housing Status"/>
      <sheetName val="CoC RRH Participant Eligibility"/>
      <sheetName val="Budget sheet "/>
      <sheetName val="CoC RRH Goal Planner"/>
      <sheetName val="I I Wksht"/>
      <sheetName val="Career Development"/>
      <sheetName val="Counselor Referral"/>
      <sheetName val="Part II Coversheet"/>
      <sheetName val="Landlord Form"/>
      <sheetName val="Occupancy Agreement"/>
      <sheetName val="Unit Inspection"/>
      <sheetName val="Lead Screening"/>
      <sheetName val="Rent Reasonableness"/>
    </sheetNames>
    <sheetDataSet>
      <sheetData sheetId="0"/>
      <sheetData sheetId="1"/>
      <sheetData sheetId="2">
        <row r="9">
          <cell r="A9" t="str">
            <v>Client doesn't know</v>
          </cell>
        </row>
        <row r="10">
          <cell r="A10" t="str">
            <v>Client refused</v>
          </cell>
        </row>
        <row r="11">
          <cell r="A11" t="str">
            <v>Emergency shelter, including hotel or motel paid for with emergency shelter voucher</v>
          </cell>
        </row>
        <row r="12">
          <cell r="A12" t="str">
            <v>Foster care home or foster care group home</v>
          </cell>
        </row>
        <row r="13">
          <cell r="A13" t="str">
            <v>Hospital or other residential non-psychiatric medical facility</v>
          </cell>
        </row>
        <row r="14">
          <cell r="A14" t="str">
            <v>Hotel or motel paid for without emergency shelter voucher</v>
          </cell>
        </row>
        <row r="15">
          <cell r="A15" t="str">
            <v>Jail, prison, juvenile detention facility</v>
          </cell>
        </row>
        <row r="16">
          <cell r="A16" t="str">
            <v>Long-term care facility or nursing home</v>
          </cell>
        </row>
        <row r="17">
          <cell r="A17" t="str">
            <v>Other- please list below</v>
          </cell>
        </row>
        <row r="18">
          <cell r="A18" t="str">
            <v>Owned by client, no ongoing housing subsidy</v>
          </cell>
        </row>
        <row r="19">
          <cell r="A19" t="str">
            <v>Owned by client, with ongoing housing subsidy</v>
          </cell>
        </row>
        <row r="20">
          <cell r="A20" t="str">
            <v xml:space="preserve">Permanent housing for formerly homeless persons </v>
          </cell>
        </row>
        <row r="21">
          <cell r="A21" t="str">
            <v>Place not meant for human habitation</v>
          </cell>
        </row>
        <row r="22">
          <cell r="A22" t="str">
            <v>Psychiatric hospital or other psychiatric facility</v>
          </cell>
        </row>
        <row r="23">
          <cell r="A23" t="str">
            <v>Rental by client with other ongoing housing subsidy</v>
          </cell>
        </row>
        <row r="24">
          <cell r="A24" t="str">
            <v>Rental by client, no ongoing housing subsidy</v>
          </cell>
        </row>
        <row r="25">
          <cell r="A25" t="str">
            <v>Rental by client, with GPD TIP subsidy</v>
          </cell>
        </row>
        <row r="26">
          <cell r="A26" t="str">
            <v>Rental by client, with VASH subsidy</v>
          </cell>
        </row>
        <row r="27">
          <cell r="A27" t="str">
            <v>Residential project or halfway house with no homeless criteria</v>
          </cell>
        </row>
        <row r="28">
          <cell r="A28" t="str">
            <v>Safe Haven</v>
          </cell>
        </row>
        <row r="29">
          <cell r="A29" t="str">
            <v>Staying or living in a family member's room, apartment, or house</v>
          </cell>
        </row>
        <row r="30">
          <cell r="A30" t="str">
            <v>Staying or living in a friend's room, apartment, or house</v>
          </cell>
        </row>
        <row r="31">
          <cell r="A31" t="str">
            <v>Substance abuse treatment facility or detox center</v>
          </cell>
        </row>
        <row r="32">
          <cell r="A32" t="str">
            <v>Transitional housing for homeless (including homeless youth)</v>
          </cell>
        </row>
        <row r="62">
          <cell r="A62" t="str">
            <v>Am. Indian or Alaska Native</v>
          </cell>
        </row>
        <row r="63">
          <cell r="A63" t="str">
            <v>Asian</v>
          </cell>
        </row>
        <row r="64">
          <cell r="A64" t="str">
            <v>Black or African American</v>
          </cell>
        </row>
        <row r="65">
          <cell r="A65" t="str">
            <v>Client doesn't know</v>
          </cell>
        </row>
        <row r="66">
          <cell r="A66" t="str">
            <v>Client refused</v>
          </cell>
        </row>
        <row r="67">
          <cell r="A67" t="str">
            <v>Native Hawaiian or Other Pacific Isalander</v>
          </cell>
        </row>
        <row r="68">
          <cell r="A68" t="str">
            <v>White</v>
          </cell>
        </row>
        <row r="102">
          <cell r="A102" t="str">
            <v>0 (not homeless-Prevention only)</v>
          </cell>
        </row>
        <row r="103">
          <cell r="A103" t="str">
            <v>1 (homeless only this time)</v>
          </cell>
        </row>
        <row r="104">
          <cell r="A104">
            <v>2</v>
          </cell>
        </row>
        <row r="105">
          <cell r="A105">
            <v>3</v>
          </cell>
        </row>
        <row r="106">
          <cell r="A106" t="str">
            <v>4 or more</v>
          </cell>
        </row>
        <row r="107">
          <cell r="A107" t="str">
            <v>Client doesn't know</v>
          </cell>
        </row>
        <row r="108">
          <cell r="A108" t="str">
            <v>Client refused</v>
          </cell>
        </row>
        <row r="131">
          <cell r="A131" t="str">
            <v>Head of household's child</v>
          </cell>
        </row>
        <row r="132">
          <cell r="A132" t="str">
            <v xml:space="preserve">Head of household's other relation member </v>
          </cell>
        </row>
        <row r="133">
          <cell r="A133" t="str">
            <v>Head of household's spouse or partner</v>
          </cell>
        </row>
        <row r="134">
          <cell r="A134" t="str">
            <v>Other: non-relation member</v>
          </cell>
        </row>
        <row r="135">
          <cell r="A135" t="str">
            <v>Self (head of household)</v>
          </cell>
        </row>
        <row r="147">
          <cell r="A147" t="str">
            <v>Alcohol abuse</v>
          </cell>
        </row>
        <row r="148">
          <cell r="A148" t="str">
            <v>Drug abuse</v>
          </cell>
        </row>
        <row r="149">
          <cell r="A149" t="str">
            <v>Both alcohol and drug abuse</v>
          </cell>
        </row>
        <row r="150">
          <cell r="A150" t="str">
            <v>Client doesn't know</v>
          </cell>
        </row>
        <row r="151">
          <cell r="A151" t="str">
            <v>Client refused</v>
          </cell>
        </row>
        <row r="152">
          <cell r="A152" t="str">
            <v>No</v>
          </cell>
        </row>
        <row r="193">
          <cell r="A193" t="str">
            <v>Client doesn't know</v>
          </cell>
        </row>
        <row r="194">
          <cell r="A194" t="str">
            <v>Client refused</v>
          </cell>
        </row>
        <row r="195">
          <cell r="A195" t="str">
            <v>Emergency shelter, including hotel or motel paid for with emergency shelter voucher</v>
          </cell>
        </row>
        <row r="196">
          <cell r="A196" t="str">
            <v>Foster care home or foster care group home</v>
          </cell>
        </row>
        <row r="197">
          <cell r="A197" t="str">
            <v>Hospital or other residential non-psychiatric medical facility</v>
          </cell>
        </row>
        <row r="198">
          <cell r="A198" t="str">
            <v>Hotel or motel paid for without emergency shelter voucher</v>
          </cell>
        </row>
        <row r="199">
          <cell r="A199" t="str">
            <v>Interim housing</v>
          </cell>
        </row>
        <row r="200">
          <cell r="A200" t="str">
            <v>Jail, prison, juvenile detention facility</v>
          </cell>
        </row>
        <row r="201">
          <cell r="A201" t="str">
            <v>Long-term care facility or nursing home</v>
          </cell>
        </row>
        <row r="202">
          <cell r="A202" t="str">
            <v>Missing</v>
          </cell>
        </row>
        <row r="203">
          <cell r="A203" t="str">
            <v>Other- please list below</v>
          </cell>
        </row>
        <row r="204">
          <cell r="A204" t="str">
            <v>Owned by client, no ongoing housing subsidy</v>
          </cell>
        </row>
        <row r="205">
          <cell r="A205" t="str">
            <v>Owned by client, with ongoing housing subsidy</v>
          </cell>
        </row>
        <row r="206">
          <cell r="A206" t="str">
            <v xml:space="preserve">Permanent housing for formerly homeless persons </v>
          </cell>
        </row>
        <row r="207">
          <cell r="A207" t="str">
            <v>Place not meant for human habitation</v>
          </cell>
        </row>
        <row r="208">
          <cell r="A208" t="str">
            <v>Psychiatric hospital or other psychiatric facility</v>
          </cell>
        </row>
        <row r="209">
          <cell r="A209" t="str">
            <v>Rental by client with other ongoing housing subsidy</v>
          </cell>
        </row>
        <row r="210">
          <cell r="A210" t="str">
            <v>Rental by client, no ongoing housing subsidy</v>
          </cell>
        </row>
        <row r="211">
          <cell r="A211" t="str">
            <v>Rental by client, with GPD TIP subsidy</v>
          </cell>
        </row>
        <row r="212">
          <cell r="A212" t="str">
            <v>Rental by client, with VASH subsidy</v>
          </cell>
        </row>
        <row r="213">
          <cell r="A213" t="str">
            <v>Residential project or halfway house with no homeless criteria</v>
          </cell>
        </row>
        <row r="214">
          <cell r="A214" t="str">
            <v>Safe Haven</v>
          </cell>
        </row>
        <row r="215">
          <cell r="A215" t="str">
            <v>Staying or living in a family member's room, apartment, or house</v>
          </cell>
        </row>
        <row r="216">
          <cell r="A216" t="str">
            <v>Staying or living in a friend's room, apartment, or house</v>
          </cell>
        </row>
        <row r="217">
          <cell r="A217" t="str">
            <v>Substance abuse treatment facility or detox center</v>
          </cell>
        </row>
        <row r="218">
          <cell r="A218" t="str">
            <v>Transitional housing for homeless (including homeless youth)</v>
          </cell>
        </row>
        <row r="235">
          <cell r="A235" t="str">
            <v>Confirmed by prior evaluation or clinical records</v>
          </cell>
        </row>
        <row r="236">
          <cell r="A236" t="str">
            <v>Confirmed through assessment and clinical evaluation</v>
          </cell>
        </row>
        <row r="237">
          <cell r="A237" t="str">
            <v>Missing</v>
          </cell>
        </row>
        <row r="238">
          <cell r="A238" t="str">
            <v>Unconfirmed presumptive or self report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538D0-B323-4144-A6BD-7BD3FDA89865}">
  <sheetPr>
    <tabColor rgb="FF7030A0"/>
  </sheetPr>
  <dimension ref="A1:AA52"/>
  <sheetViews>
    <sheetView topLeftCell="B19" zoomScale="125" zoomScaleNormal="125" workbookViewId="0">
      <selection activeCell="N31" sqref="N31"/>
    </sheetView>
  </sheetViews>
  <sheetFormatPr defaultColWidth="9.140625" defaultRowHeight="12.75" x14ac:dyDescent="0.2"/>
  <cols>
    <col min="1" max="1" width="9.140625" style="7"/>
    <col min="2" max="2" width="8.7109375" style="7" customWidth="1"/>
    <col min="3" max="5" width="5" style="7" customWidth="1"/>
    <col min="6" max="6" width="11.42578125" style="7" customWidth="1"/>
    <col min="7" max="12" width="13.7109375" style="4" customWidth="1"/>
    <col min="13" max="13" width="9.7109375" style="4" hidden="1" customWidth="1"/>
    <col min="14" max="14" width="2.7109375" style="4" customWidth="1"/>
    <col min="15" max="15" width="9.140625" style="6" hidden="1" customWidth="1"/>
    <col min="16" max="16" width="9.140625" style="7" hidden="1" customWidth="1"/>
    <col min="17" max="17" width="11.85546875" style="7" customWidth="1"/>
    <col min="18" max="18" width="11.85546875" style="7" bestFit="1" customWidth="1"/>
    <col min="19" max="20" width="10" style="7" bestFit="1" customWidth="1"/>
    <col min="21" max="16384" width="9.140625" style="7"/>
  </cols>
  <sheetData>
    <row r="1" spans="2:27" ht="12.75" customHeight="1" x14ac:dyDescent="0.2">
      <c r="B1" s="1" t="s">
        <v>0</v>
      </c>
      <c r="C1" s="2"/>
      <c r="D1" s="2"/>
      <c r="E1" s="2"/>
      <c r="F1" s="2"/>
      <c r="G1" s="3" t="s">
        <v>1</v>
      </c>
      <c r="L1" s="5" t="s">
        <v>2</v>
      </c>
      <c r="M1" s="5"/>
    </row>
    <row r="2" spans="2:27" ht="12.75" customHeight="1" x14ac:dyDescent="0.2">
      <c r="B2" s="1" t="s">
        <v>3</v>
      </c>
      <c r="C2" s="2"/>
      <c r="D2" s="2"/>
      <c r="E2" s="2"/>
      <c r="F2" s="2"/>
      <c r="G2" s="3" t="s">
        <v>4</v>
      </c>
      <c r="L2" s="5" t="s">
        <v>5</v>
      </c>
      <c r="M2" s="5"/>
    </row>
    <row r="3" spans="2:27" ht="12.75" customHeight="1" x14ac:dyDescent="0.2">
      <c r="B3" s="1" t="s">
        <v>6</v>
      </c>
      <c r="C3" s="2"/>
      <c r="D3" s="2"/>
      <c r="E3" s="2"/>
      <c r="F3" s="2"/>
      <c r="G3" s="8" t="s">
        <v>7</v>
      </c>
    </row>
    <row r="4" spans="2:27" ht="12.75" customHeight="1" x14ac:dyDescent="0.2">
      <c r="B4" s="1"/>
      <c r="C4" s="2"/>
      <c r="D4" s="2"/>
      <c r="E4" s="2"/>
      <c r="F4" s="2"/>
      <c r="G4" s="8"/>
    </row>
    <row r="5" spans="2:27" ht="12.75" customHeight="1" x14ac:dyDescent="0.2">
      <c r="B5" s="9" t="s">
        <v>8</v>
      </c>
      <c r="C5" s="2"/>
      <c r="D5" s="2"/>
      <c r="E5" s="2"/>
      <c r="F5" s="2"/>
      <c r="G5" s="8"/>
    </row>
    <row r="6" spans="2:27" s="19" customFormat="1" ht="12" customHeight="1" x14ac:dyDescent="0.25">
      <c r="B6" s="10" t="s">
        <v>55</v>
      </c>
      <c r="C6" s="11"/>
      <c r="D6" s="11"/>
      <c r="E6" s="11"/>
      <c r="F6" s="12"/>
      <c r="G6" s="13" t="s">
        <v>56</v>
      </c>
      <c r="H6" s="14"/>
      <c r="I6" s="15"/>
      <c r="J6" s="16"/>
      <c r="K6" s="17" t="s">
        <v>9</v>
      </c>
      <c r="L6" s="15"/>
      <c r="M6" s="18"/>
      <c r="N6" s="18"/>
      <c r="O6" s="18"/>
      <c r="P6" s="18"/>
      <c r="Q6" s="18"/>
      <c r="R6" s="18"/>
      <c r="S6" s="18"/>
    </row>
    <row r="7" spans="2:27" s="23" customFormat="1" ht="24.95" customHeight="1" x14ac:dyDescent="0.35">
      <c r="B7" s="160" t="s">
        <v>10</v>
      </c>
      <c r="C7" s="160"/>
      <c r="D7" s="160"/>
      <c r="E7" s="160"/>
      <c r="F7" s="161"/>
      <c r="G7" s="162" t="s">
        <v>53</v>
      </c>
      <c r="H7" s="163"/>
      <c r="I7" s="163"/>
      <c r="J7" s="164"/>
      <c r="K7" s="165">
        <v>44501</v>
      </c>
      <c r="L7" s="166"/>
      <c r="M7" s="20"/>
      <c r="N7" s="21"/>
      <c r="O7" s="22"/>
      <c r="P7" s="21"/>
      <c r="Q7" s="21"/>
      <c r="R7" s="21"/>
      <c r="S7" s="21"/>
    </row>
    <row r="8" spans="2:27" s="30" customFormat="1" ht="15.75" x14ac:dyDescent="0.25">
      <c r="B8" s="24" t="s">
        <v>11</v>
      </c>
      <c r="C8" s="24"/>
      <c r="D8" s="24"/>
      <c r="E8" s="25"/>
      <c r="F8" s="26"/>
      <c r="G8" s="167" t="s">
        <v>12</v>
      </c>
      <c r="H8" s="168"/>
      <c r="I8" s="168"/>
      <c r="J8" s="168"/>
      <c r="K8" s="168"/>
      <c r="L8" s="168"/>
      <c r="M8" s="27"/>
      <c r="N8" s="28"/>
      <c r="O8" s="29"/>
      <c r="P8" s="28"/>
      <c r="Q8" s="28"/>
      <c r="R8" s="28"/>
      <c r="S8" s="28"/>
      <c r="T8" s="28"/>
      <c r="U8" s="28"/>
      <c r="V8" s="28"/>
      <c r="W8" s="28"/>
      <c r="X8" s="28"/>
      <c r="Y8" s="28"/>
      <c r="Z8" s="28"/>
      <c r="AA8" s="28"/>
    </row>
    <row r="9" spans="2:27" s="38" customFormat="1" ht="13.5" customHeight="1" thickBot="1" x14ac:dyDescent="0.25">
      <c r="B9" s="31"/>
      <c r="C9" s="32"/>
      <c r="D9" s="32"/>
      <c r="E9" s="32"/>
      <c r="F9" s="33"/>
      <c r="G9" s="34" t="s">
        <v>13</v>
      </c>
      <c r="H9" s="34" t="s">
        <v>14</v>
      </c>
      <c r="I9" s="34" t="s">
        <v>15</v>
      </c>
      <c r="J9" s="34" t="s">
        <v>16</v>
      </c>
      <c r="K9" s="34" t="s">
        <v>17</v>
      </c>
      <c r="L9" s="35" t="s">
        <v>18</v>
      </c>
      <c r="M9" s="36"/>
      <c r="N9" s="36"/>
      <c r="O9" s="37"/>
    </row>
    <row r="10" spans="2:27" x14ac:dyDescent="0.2">
      <c r="B10" s="38" t="s">
        <v>19</v>
      </c>
      <c r="C10" s="39"/>
      <c r="D10" s="40" t="s">
        <v>20</v>
      </c>
      <c r="E10" s="41"/>
      <c r="F10" s="42"/>
      <c r="G10" s="43">
        <v>2</v>
      </c>
      <c r="H10" s="44">
        <v>3</v>
      </c>
      <c r="I10" s="44">
        <v>4</v>
      </c>
      <c r="J10" s="44">
        <v>6</v>
      </c>
      <c r="K10" s="44">
        <v>7</v>
      </c>
      <c r="L10" s="45">
        <v>7</v>
      </c>
      <c r="M10" s="46"/>
      <c r="N10" s="47"/>
      <c r="O10" s="48" t="str">
        <f>IF(OR(N10="",$E$44=""),"$0.00",IF($E$44=0,G10,IF($E$44=1,H10,IF($E$44=2,I10,IF($E$44=3,J10,P10)))))</f>
        <v>$0.00</v>
      </c>
      <c r="P10" s="7" t="b">
        <f>IF(E44=4,K10,IF(E44=5,L10,IF(E44=6,#REF!,IF(E44=7,#REF!,IF(E44=8,#REF!)))))</f>
        <v>0</v>
      </c>
    </row>
    <row r="11" spans="2:27" x14ac:dyDescent="0.2">
      <c r="C11" s="39"/>
      <c r="D11" s="49" t="s">
        <v>21</v>
      </c>
      <c r="E11" s="40"/>
      <c r="F11" s="50"/>
      <c r="G11" s="51"/>
      <c r="H11" s="51"/>
      <c r="I11" s="51"/>
      <c r="J11" s="51"/>
      <c r="K11" s="51"/>
      <c r="L11" s="52"/>
      <c r="M11" s="46"/>
      <c r="N11" s="53"/>
      <c r="O11" s="48" t="str">
        <f>IF(OR(N11="",$E$44=""),"$0.00",IF($E$44=0,G11,IF($E$44=1,H11,IF($E$44=2,I11,IF($E$44=3,J11,P11)))))</f>
        <v>$0.00</v>
      </c>
      <c r="P11" s="7" t="b">
        <f>IF(E44=4,K11,IF(E44=5,L11,IF(E44=6,#REF!,IF(E44=7,#REF!,IF(E44=8,#REF!)))))</f>
        <v>0</v>
      </c>
    </row>
    <row r="12" spans="2:27" x14ac:dyDescent="0.2">
      <c r="C12" s="39"/>
      <c r="D12" s="49" t="s">
        <v>22</v>
      </c>
      <c r="E12" s="49"/>
      <c r="F12" s="50"/>
      <c r="G12" s="54">
        <v>5</v>
      </c>
      <c r="H12" s="55">
        <v>7</v>
      </c>
      <c r="I12" s="55">
        <v>8</v>
      </c>
      <c r="J12" s="55">
        <v>11</v>
      </c>
      <c r="K12" s="55">
        <v>15</v>
      </c>
      <c r="L12" s="56">
        <v>19</v>
      </c>
      <c r="M12" s="46"/>
      <c r="N12" s="57"/>
      <c r="O12" s="48" t="str">
        <f>IF(OR(N12="",E44=""),"$0.00",IF(E44=0,G12,IF(E44=1,H12,IF(E44=2,I12,IF(E44=3,J12,P12)))))</f>
        <v>$0.00</v>
      </c>
      <c r="P12" s="7" t="b">
        <f>IF(E44=4,K12,IF(E44=5,L12,IF(E44=6,#REF!,IF(E44=7,#REF!,IF(E44=8,#REF!)))))</f>
        <v>0</v>
      </c>
    </row>
    <row r="13" spans="2:27" x14ac:dyDescent="0.2">
      <c r="C13" s="39"/>
      <c r="D13" s="49" t="s">
        <v>23</v>
      </c>
      <c r="E13" s="49"/>
      <c r="F13" s="50"/>
      <c r="G13" s="58">
        <v>3</v>
      </c>
      <c r="H13" s="58">
        <v>5</v>
      </c>
      <c r="I13" s="58">
        <v>6</v>
      </c>
      <c r="J13" s="58">
        <v>8</v>
      </c>
      <c r="K13" s="58">
        <v>11</v>
      </c>
      <c r="L13" s="59">
        <v>13</v>
      </c>
      <c r="M13" s="46"/>
      <c r="N13" s="57"/>
      <c r="O13" s="48" t="str">
        <f>IF(OR(N13="",E44=""),"$0.00",IF(E44=0,G13,IF(E44=1,H13,IF(E44=2,I13,IF(E44=3,J13,P13)))))</f>
        <v>$0.00</v>
      </c>
      <c r="P13" s="7" t="b">
        <f>IF(E44=4,K13,IF(E44=5,L13,IF(E44=6,#REF!,IF(E44=7,#REF!,IF(E44=8,#REF!)))))</f>
        <v>0</v>
      </c>
    </row>
    <row r="14" spans="2:27" x14ac:dyDescent="0.2">
      <c r="C14" s="39"/>
      <c r="D14" s="40" t="s">
        <v>24</v>
      </c>
      <c r="E14" s="40"/>
      <c r="F14" s="42"/>
      <c r="G14" s="60"/>
      <c r="H14" s="60"/>
      <c r="I14" s="60"/>
      <c r="J14" s="60"/>
      <c r="K14" s="60"/>
      <c r="L14" s="61"/>
      <c r="M14" s="46"/>
      <c r="N14" s="53"/>
      <c r="O14" s="48"/>
    </row>
    <row r="15" spans="2:27" ht="13.5" thickBot="1" x14ac:dyDescent="0.25">
      <c r="B15" s="62"/>
      <c r="C15" s="63"/>
      <c r="D15" s="64" t="s">
        <v>25</v>
      </c>
      <c r="E15" s="65"/>
      <c r="F15" s="66"/>
      <c r="G15" s="67"/>
      <c r="H15" s="67"/>
      <c r="I15" s="67"/>
      <c r="J15" s="67"/>
      <c r="K15" s="67"/>
      <c r="L15" s="68"/>
      <c r="M15" s="46"/>
      <c r="N15" s="53"/>
      <c r="O15" s="48"/>
    </row>
    <row r="16" spans="2:27" x14ac:dyDescent="0.2">
      <c r="B16" s="38" t="s">
        <v>26</v>
      </c>
      <c r="C16" s="39"/>
      <c r="D16" s="40" t="s">
        <v>20</v>
      </c>
      <c r="E16" s="41"/>
      <c r="F16" s="69"/>
      <c r="G16" s="43">
        <v>2</v>
      </c>
      <c r="H16" s="44">
        <v>2</v>
      </c>
      <c r="I16" s="44">
        <v>3</v>
      </c>
      <c r="J16" s="44">
        <v>3</v>
      </c>
      <c r="K16" s="44">
        <v>4</v>
      </c>
      <c r="L16" s="45">
        <v>4</v>
      </c>
      <c r="M16" s="46"/>
      <c r="N16" s="47"/>
      <c r="O16" s="48" t="str">
        <f>IF(OR(N16="",E44=""),"$0.00",IF(E44=0,G16,IF(E44=1,H16,IF(E44=2,I16,IF(E44=3,J16,P16)))))</f>
        <v>$0.00</v>
      </c>
      <c r="P16" s="7" t="b">
        <f>IF(E44=4,K16,IF(E44=5,L16,IF(E44=6,#REF!,IF(E44=7,#REF!,IF(E44=8,#REF!)))))</f>
        <v>0</v>
      </c>
    </row>
    <row r="17" spans="2:21" x14ac:dyDescent="0.2">
      <c r="C17" s="39"/>
      <c r="D17" s="49" t="s">
        <v>21</v>
      </c>
      <c r="E17" s="40"/>
      <c r="F17" s="50"/>
      <c r="G17" s="51"/>
      <c r="H17" s="51"/>
      <c r="I17" s="51">
        <v>16</v>
      </c>
      <c r="J17" s="51"/>
      <c r="K17" s="51"/>
      <c r="L17" s="52"/>
      <c r="M17" s="46"/>
      <c r="N17" s="53"/>
      <c r="O17" s="48" t="str">
        <f>IF(OR(N17="",$E$44=""),"$0.00",IF($E$44=0,G17,IF($E$44=1,H17,IF($E$44=2,I17,IF($E$44=3,J17,P17)))))</f>
        <v>$0.00</v>
      </c>
      <c r="P17" s="7" t="b">
        <f>IF(E44=4,K17,IF(E44=5,L17,IF(E44=6,#REF!,IF(E44=7,#REF!,IF(E44=8,#REF!)))))</f>
        <v>0</v>
      </c>
    </row>
    <row r="18" spans="2:21" x14ac:dyDescent="0.2">
      <c r="C18" s="39"/>
      <c r="D18" s="49" t="s">
        <v>22</v>
      </c>
      <c r="E18" s="40"/>
      <c r="F18" s="42"/>
      <c r="G18" s="54">
        <v>2</v>
      </c>
      <c r="H18" s="55">
        <v>3</v>
      </c>
      <c r="I18" s="55">
        <v>4</v>
      </c>
      <c r="J18" s="55">
        <v>5</v>
      </c>
      <c r="K18" s="55">
        <v>6</v>
      </c>
      <c r="L18" s="56">
        <v>7</v>
      </c>
      <c r="M18" s="46"/>
      <c r="N18" s="57"/>
      <c r="O18" s="48" t="str">
        <f>IF(OR(N18="",E44=""),"$0.00",IF(E44=0,G18,IF(E44=1,H18,IF(E44=2,I18,IF(E44=3,J18,P18)))))</f>
        <v>$0.00</v>
      </c>
      <c r="P18" s="7" t="b">
        <f>IF(E44=4,K18,IF(E44=5,L18,IF(E44=6,#REF!,IF(E44=7,#REF!,IF(E44=8,#REF!)))))</f>
        <v>0</v>
      </c>
    </row>
    <row r="19" spans="2:21" ht="13.5" thickBot="1" x14ac:dyDescent="0.25">
      <c r="B19" s="62"/>
      <c r="C19" s="63"/>
      <c r="D19" s="64" t="s">
        <v>25</v>
      </c>
      <c r="E19" s="64"/>
      <c r="F19" s="66"/>
      <c r="G19" s="70"/>
      <c r="H19" s="71"/>
      <c r="I19" s="70"/>
      <c r="J19" s="71"/>
      <c r="K19" s="71"/>
      <c r="L19" s="72"/>
      <c r="M19" s="46"/>
      <c r="N19" s="53"/>
      <c r="O19" s="48"/>
    </row>
    <row r="20" spans="2:21" ht="13.5" thickBot="1" x14ac:dyDescent="0.25">
      <c r="B20" s="169" t="s">
        <v>27</v>
      </c>
      <c r="C20" s="169"/>
      <c r="D20" s="169"/>
      <c r="E20" s="169"/>
      <c r="F20" s="170"/>
      <c r="G20" s="73">
        <v>9</v>
      </c>
      <c r="H20" s="74">
        <v>14</v>
      </c>
      <c r="I20" s="75">
        <v>21</v>
      </c>
      <c r="J20" s="74">
        <v>26</v>
      </c>
      <c r="K20" s="74">
        <v>32</v>
      </c>
      <c r="L20" s="76">
        <v>37</v>
      </c>
      <c r="M20" s="46"/>
      <c r="N20" s="47"/>
      <c r="O20" s="48" t="str">
        <f>IF(OR(N20="",E44=""),"$0.00",IF(E44=0,G20,IF(E44=1,H20,IF(E44=2,I20,IF(E44=3,J20,P20)))))</f>
        <v>$0.00</v>
      </c>
      <c r="P20" s="7" t="b">
        <f>IF(E44=4,K20,IF(E44=5,L20,IF(E44=6,#REF!,IF(E44=7,#REF!,IF(E44=8,#REF!)))))</f>
        <v>0</v>
      </c>
    </row>
    <row r="21" spans="2:21" ht="13.5" thickBot="1" x14ac:dyDescent="0.25">
      <c r="B21" s="171" t="s">
        <v>28</v>
      </c>
      <c r="C21" s="171"/>
      <c r="D21" s="171"/>
      <c r="E21" s="171"/>
      <c r="F21" s="172"/>
      <c r="G21" s="77">
        <v>12</v>
      </c>
      <c r="H21" s="78">
        <v>16</v>
      </c>
      <c r="I21" s="79">
        <v>20</v>
      </c>
      <c r="J21" s="78">
        <v>26</v>
      </c>
      <c r="K21" s="78">
        <v>30</v>
      </c>
      <c r="L21" s="80">
        <v>35</v>
      </c>
      <c r="M21" s="46"/>
      <c r="N21" s="47"/>
      <c r="O21" s="48" t="str">
        <f>IF(OR(N21="",E44=""),"$0.00",IF(E44=0,G21,IF(E44=1,H21,IF(E44=2,I21,IF(E44=3,J21,P21)))))</f>
        <v>$0.00</v>
      </c>
      <c r="P21" s="7" t="b">
        <f>IF(E44=4,K21,IF(E44=5,L21,IF(E44=6,#REF!,IF(E44=7,#REF!,IF(E44=8,#REF!)))))</f>
        <v>0</v>
      </c>
    </row>
    <row r="22" spans="2:21" x14ac:dyDescent="0.2">
      <c r="B22" s="173" t="s">
        <v>29</v>
      </c>
      <c r="C22" s="173"/>
      <c r="D22" s="40" t="s">
        <v>20</v>
      </c>
      <c r="E22" s="40"/>
      <c r="F22" s="69"/>
      <c r="G22" s="43">
        <v>3</v>
      </c>
      <c r="H22" s="81">
        <v>4</v>
      </c>
      <c r="I22" s="81">
        <v>5</v>
      </c>
      <c r="J22" s="81">
        <v>7</v>
      </c>
      <c r="K22" s="81">
        <v>8</v>
      </c>
      <c r="L22" s="82">
        <v>11</v>
      </c>
      <c r="M22" s="46"/>
      <c r="N22" s="47"/>
      <c r="O22" s="48" t="str">
        <f>IF(OR(N22="",E44=""), "$0.00",IF(E44=0,G22,IF(E44=1,H22,IF(E44=2,I22,IF(E44=3,J22,P22)))))</f>
        <v>$0.00</v>
      </c>
      <c r="P22" s="7" t="b">
        <f>IF(E44=4,K22,IF(E44=5,L22,IF(E44=6,#REF!,IF(E44=7,#REF!,IF(E44=8,#REF!)))))</f>
        <v>0</v>
      </c>
    </row>
    <row r="23" spans="2:21" x14ac:dyDescent="0.2">
      <c r="C23" s="39"/>
      <c r="D23" s="49" t="s">
        <v>21</v>
      </c>
      <c r="E23" s="40"/>
      <c r="F23" s="50"/>
      <c r="G23" s="51"/>
      <c r="H23" s="51"/>
      <c r="I23" s="51"/>
      <c r="J23" s="51"/>
      <c r="K23" s="51"/>
      <c r="L23" s="52"/>
      <c r="M23" s="46"/>
      <c r="N23" s="53"/>
      <c r="O23" s="48" t="str">
        <f>IF(OR(N23="",$E$44=""), "$0.00",IF($E$44=0,G23,IF($E$44=1,H23,IF($E$44=2,I23,IF($E$44=3,J23,P23)))))</f>
        <v>$0.00</v>
      </c>
      <c r="P23" s="7" t="b">
        <f>IF(E44=4,K23,IF(E44=5,L23,IF(E44=6,#REF!,IF(E44=7,#REF!,IF(E44=8,#REF!)))))</f>
        <v>0</v>
      </c>
    </row>
    <row r="24" spans="2:21" x14ac:dyDescent="0.2">
      <c r="C24" s="39"/>
      <c r="D24" s="49" t="s">
        <v>22</v>
      </c>
      <c r="E24" s="40"/>
      <c r="F24" s="50"/>
      <c r="G24" s="54">
        <v>7</v>
      </c>
      <c r="H24" s="55">
        <v>9</v>
      </c>
      <c r="I24" s="55">
        <v>12</v>
      </c>
      <c r="J24" s="55">
        <v>14</v>
      </c>
      <c r="K24" s="55">
        <v>19</v>
      </c>
      <c r="L24" s="56">
        <v>23</v>
      </c>
      <c r="M24" s="46"/>
      <c r="N24" s="57"/>
      <c r="O24" s="48" t="str">
        <f>IF(OR(N24="",E44=""), "$0.00",IF(E44=0,G24,IF(E44=1,H24,IF(E44=2,I24,IF(E44=3,J24,P24)))))</f>
        <v>$0.00</v>
      </c>
      <c r="P24" s="7" t="b">
        <f>IF(E44=4,K24,IF(E44=5,L24,IF(E44=6,#REF!,IF(E44=7,#REF!,IF(E44=8,#REF!)))))</f>
        <v>0</v>
      </c>
    </row>
    <row r="25" spans="2:21" ht="13.5" thickBot="1" x14ac:dyDescent="0.25">
      <c r="C25" s="39"/>
      <c r="D25" s="64" t="s">
        <v>24</v>
      </c>
      <c r="E25" s="64"/>
      <c r="F25" s="66"/>
      <c r="G25" s="51"/>
      <c r="H25" s="51"/>
      <c r="I25" s="51"/>
      <c r="J25" s="51"/>
      <c r="K25" s="51"/>
      <c r="L25" s="52"/>
      <c r="M25" s="46"/>
      <c r="N25" s="83"/>
      <c r="O25" s="48"/>
    </row>
    <row r="26" spans="2:21" ht="13.5" thickBot="1" x14ac:dyDescent="0.25">
      <c r="B26" s="174" t="s">
        <v>30</v>
      </c>
      <c r="C26" s="175"/>
      <c r="D26" s="175"/>
      <c r="E26" s="175"/>
      <c r="F26" s="175"/>
      <c r="G26" s="77">
        <v>12</v>
      </c>
      <c r="H26" s="84">
        <v>12</v>
      </c>
      <c r="I26" s="84">
        <v>12</v>
      </c>
      <c r="J26" s="84">
        <v>18</v>
      </c>
      <c r="K26" s="84">
        <v>21</v>
      </c>
      <c r="L26" s="85">
        <v>26</v>
      </c>
      <c r="M26" s="46"/>
      <c r="N26" s="47"/>
      <c r="O26" s="48" t="str">
        <f>IF(OR(N26="",E44=""), "$0.00",IF(E44=0,G26,IF(E44=1,H26,IF(E44=2,I26,IF(E44=3,J26,P26)))))</f>
        <v>$0.00</v>
      </c>
      <c r="P26" s="7" t="b">
        <f>IF(E44=4,K26,IF(E44=5,L26,IF(E44=6,#REF!,IF(E44=7,#REF!,IF(E44=8,#REF!)))))</f>
        <v>0</v>
      </c>
    </row>
    <row r="27" spans="2:21" ht="13.5" thickBot="1" x14ac:dyDescent="0.25">
      <c r="B27" s="171" t="s">
        <v>31</v>
      </c>
      <c r="C27" s="171"/>
      <c r="D27" s="171"/>
      <c r="E27" s="171"/>
      <c r="F27" s="172"/>
      <c r="G27" s="84">
        <v>39</v>
      </c>
      <c r="H27" s="84">
        <v>39</v>
      </c>
      <c r="I27" s="84">
        <v>39</v>
      </c>
      <c r="J27" s="84">
        <v>48</v>
      </c>
      <c r="K27" s="84">
        <v>53</v>
      </c>
      <c r="L27" s="85">
        <v>62</v>
      </c>
      <c r="M27" s="46"/>
      <c r="N27" s="47"/>
      <c r="O27" s="48" t="str">
        <f>IF(OR(N27="",E44=""), "$0.00",IF(E44=0,G27,IF(E44=1,H27,IF(E44=2,I27,IF(E44=3,J27,P27)))))</f>
        <v>$0.00</v>
      </c>
      <c r="P27" s="7" t="b">
        <f>IF(E44=4,K27,IF(E44=5,L27,IF(E44=6,#REF!,IF(E44=7,#REF!,IF(E44=8,#REF!)))))</f>
        <v>0</v>
      </c>
    </row>
    <row r="28" spans="2:21" ht="13.5" thickBot="1" x14ac:dyDescent="0.25">
      <c r="B28" s="172" t="s">
        <v>32</v>
      </c>
      <c r="C28" s="176"/>
      <c r="D28" s="176"/>
      <c r="E28" s="176"/>
      <c r="F28" s="176"/>
      <c r="G28" s="86">
        <v>16</v>
      </c>
      <c r="H28" s="86">
        <v>16</v>
      </c>
      <c r="I28" s="86">
        <v>16</v>
      </c>
      <c r="J28" s="86">
        <v>16</v>
      </c>
      <c r="K28" s="86">
        <v>16</v>
      </c>
      <c r="L28" s="86">
        <v>16</v>
      </c>
      <c r="M28" s="46"/>
      <c r="N28" s="57"/>
      <c r="O28" s="48" t="str">
        <f>IF(OR(N28="",E44=""), "$0.00",IF(E44=0,G28,IF(E44=1,H28,IF(E44=2,I28,IF(E44=3,J28,P28)))))</f>
        <v>$0.00</v>
      </c>
      <c r="P28" s="7" t="b">
        <f>IF(E44=4,K28,IF(E44=5,L28,IF(E44=6,#REF!,IF(E44=7,#REF!,IF(E44=8,#REF!)))))</f>
        <v>0</v>
      </c>
    </row>
    <row r="29" spans="2:21" ht="13.5" thickBot="1" x14ac:dyDescent="0.25">
      <c r="B29" s="38" t="s">
        <v>33</v>
      </c>
      <c r="G29" s="73" t="s">
        <v>54</v>
      </c>
      <c r="H29" s="73" t="s">
        <v>54</v>
      </c>
      <c r="I29" s="73" t="s">
        <v>54</v>
      </c>
      <c r="J29" s="73" t="s">
        <v>54</v>
      </c>
      <c r="K29" s="73" t="s">
        <v>54</v>
      </c>
      <c r="L29" s="73" t="s">
        <v>54</v>
      </c>
      <c r="M29" s="46"/>
      <c r="N29" s="53" t="s">
        <v>57</v>
      </c>
      <c r="O29" s="48" t="str">
        <f>IF(N16="X",17,IF(N18="X",10,""))</f>
        <v/>
      </c>
      <c r="P29" s="7" t="b">
        <f>IF(E44=4,K29,IF(E44=5,L29,IF(E44=6,#REF!,IF(E44=7,#REF!,IF(E44=8,#REF!)))))</f>
        <v>0</v>
      </c>
    </row>
    <row r="30" spans="2:21" ht="13.5" thickBot="1" x14ac:dyDescent="0.25">
      <c r="B30" s="172" t="s">
        <v>58</v>
      </c>
      <c r="C30" s="176"/>
      <c r="D30" s="176"/>
      <c r="E30" s="176"/>
      <c r="F30" s="176"/>
      <c r="G30" s="77">
        <v>10</v>
      </c>
      <c r="H30" s="84">
        <v>10</v>
      </c>
      <c r="I30" s="84">
        <v>10</v>
      </c>
      <c r="J30" s="84">
        <v>10</v>
      </c>
      <c r="K30" s="84">
        <v>10</v>
      </c>
      <c r="L30" s="85">
        <v>10</v>
      </c>
      <c r="M30" s="46"/>
      <c r="N30" s="57"/>
      <c r="O30" s="48" t="str">
        <f>IF(OR(N30="",E44=""), "$0.00",IF(E44=0,G30,IF(E44=1,H30,IF(E44=2,I30,IF(E44=3,J30,P30)))))</f>
        <v>$0.00</v>
      </c>
      <c r="P30" s="7" t="b">
        <f>IF(E44=4,K30,IF(E44=5,L30,IF(E44=6,#REF!,IF(E44=7,#REF!,IF(E44=8,#REF!)))))</f>
        <v>0</v>
      </c>
    </row>
    <row r="31" spans="2:21" ht="13.5" customHeight="1" thickBot="1" x14ac:dyDescent="0.25">
      <c r="B31" s="158" t="s">
        <v>34</v>
      </c>
      <c r="C31" s="158"/>
      <c r="D31" s="158"/>
      <c r="E31" s="158"/>
      <c r="F31" s="159"/>
      <c r="G31" s="87">
        <v>10</v>
      </c>
      <c r="H31" s="81">
        <v>10</v>
      </c>
      <c r="I31" s="81">
        <v>10</v>
      </c>
      <c r="J31" s="81">
        <v>10</v>
      </c>
      <c r="K31" s="81">
        <v>10</v>
      </c>
      <c r="L31" s="82">
        <v>10</v>
      </c>
      <c r="M31" s="46"/>
      <c r="N31" s="57"/>
      <c r="O31" s="48" t="str">
        <f>IF(OR(N31="",E44=""), "$0.00",IF(E44=0,G31,IF(E44=1,H31,IF(E44=2,I31,IF(E44=3,J31,P31)))))</f>
        <v>$0.00</v>
      </c>
      <c r="P31" s="7" t="b">
        <f>IF(E44=4,K31,IF(E44=5,L31,IF(E44=6,#REF!,IF(E44=7,#REF!,IF(E44=8,#REF!)))))</f>
        <v>0</v>
      </c>
    </row>
    <row r="32" spans="2:21" ht="15" customHeight="1" thickBot="1" x14ac:dyDescent="0.3">
      <c r="B32" s="88"/>
      <c r="C32" s="89"/>
      <c r="D32" s="89"/>
      <c r="E32" s="89"/>
      <c r="F32" s="90"/>
      <c r="G32" s="91">
        <v>16</v>
      </c>
      <c r="H32" s="92">
        <v>16</v>
      </c>
      <c r="I32" s="92">
        <v>16</v>
      </c>
      <c r="J32" s="92">
        <v>16</v>
      </c>
      <c r="K32" s="92">
        <v>16</v>
      </c>
      <c r="L32" s="93">
        <v>16</v>
      </c>
      <c r="M32" s="46"/>
      <c r="N32" s="83"/>
      <c r="O32" s="48" t="str">
        <f>IF(OR(N32="",E44=""), "$0.00",IF(E44=0,G32,IF(E44=1,H32,IF(E44=2,I32,IF(E44=3,J32,P32)))))</f>
        <v>$0.00</v>
      </c>
      <c r="P32" s="7" t="b">
        <f>IF(E44=4,K32,IF(E44=5,L32,IF(E44=6,#REF!,IF(E44=7,#REF!,IF(E44=8,#REF!)))))</f>
        <v>0</v>
      </c>
      <c r="R32" s="181" t="s">
        <v>35</v>
      </c>
      <c r="S32" s="182"/>
      <c r="T32" s="182"/>
      <c r="U32" s="183"/>
    </row>
    <row r="33" spans="2:23" ht="12.75" customHeight="1" thickBot="1" x14ac:dyDescent="0.25">
      <c r="B33" s="94" t="s">
        <v>36</v>
      </c>
      <c r="C33" s="95"/>
      <c r="D33" s="95"/>
      <c r="E33" s="95"/>
      <c r="F33" s="95"/>
      <c r="G33" s="96"/>
      <c r="H33" s="97"/>
      <c r="I33" s="184" t="s">
        <v>37</v>
      </c>
      <c r="J33" s="184"/>
      <c r="K33" s="185" t="s">
        <v>38</v>
      </c>
      <c r="L33" s="186"/>
      <c r="M33" s="98"/>
      <c r="R33" s="99" t="s">
        <v>39</v>
      </c>
      <c r="S33" s="100" t="s">
        <v>40</v>
      </c>
      <c r="T33" s="101" t="s">
        <v>20</v>
      </c>
      <c r="U33" s="140" t="s">
        <v>22</v>
      </c>
      <c r="W33" s="153"/>
    </row>
    <row r="34" spans="2:23" ht="12.75" customHeight="1" x14ac:dyDescent="0.2">
      <c r="B34" s="102" t="s">
        <v>41</v>
      </c>
      <c r="C34" s="103"/>
      <c r="D34" s="103"/>
      <c r="E34" s="103"/>
      <c r="F34" s="103"/>
      <c r="G34" s="103"/>
      <c r="H34" s="104"/>
      <c r="I34" s="178" t="s">
        <v>19</v>
      </c>
      <c r="J34" s="178"/>
      <c r="K34" s="179" t="str">
        <f>IF(N10&lt;&gt;"",O10,IF(N12&lt;&gt;"",O12,IF(N13&lt;&gt;"",O13,"$0.00")))</f>
        <v>$0.00</v>
      </c>
      <c r="L34" s="180"/>
      <c r="M34" s="105"/>
      <c r="R34" s="106"/>
      <c r="S34" s="107"/>
      <c r="T34" s="149">
        <f>IF($N10="X",$K34, 0)</f>
        <v>0</v>
      </c>
      <c r="U34" s="141">
        <f>IF(OR(N12="X",N13="X"),K34,0)</f>
        <v>0</v>
      </c>
    </row>
    <row r="35" spans="2:23" ht="12.75" customHeight="1" x14ac:dyDescent="0.2">
      <c r="B35" s="108" t="s">
        <v>42</v>
      </c>
      <c r="C35" s="109"/>
      <c r="D35" s="109"/>
      <c r="E35" s="109"/>
      <c r="F35" s="109"/>
      <c r="G35" s="109"/>
      <c r="H35" s="110"/>
      <c r="I35" s="177" t="s">
        <v>26</v>
      </c>
      <c r="J35" s="178"/>
      <c r="K35" s="179" t="str">
        <f>IF(N16&lt;&gt;"",O16,IF(N18&lt;&gt;"",O18, "$0.00"))</f>
        <v>$0.00</v>
      </c>
      <c r="L35" s="180"/>
      <c r="M35" s="105"/>
      <c r="R35" s="111"/>
      <c r="S35" s="112"/>
      <c r="T35" s="150">
        <f>IF($N16="X",$K35, 0)</f>
        <v>0</v>
      </c>
      <c r="U35" s="142">
        <f>IF($N18="X",$K35,0)</f>
        <v>0</v>
      </c>
    </row>
    <row r="36" spans="2:23" ht="12.75" customHeight="1" x14ac:dyDescent="0.2">
      <c r="B36" s="187"/>
      <c r="C36" s="187"/>
      <c r="D36" s="187"/>
      <c r="E36" s="187"/>
      <c r="F36" s="187"/>
      <c r="G36" s="187"/>
      <c r="H36" s="188"/>
      <c r="I36" s="178" t="s">
        <v>27</v>
      </c>
      <c r="J36" s="178"/>
      <c r="K36" s="179" t="str">
        <f>O20</f>
        <v>$0.00</v>
      </c>
      <c r="L36" s="180"/>
      <c r="M36" s="105"/>
      <c r="R36" s="111"/>
      <c r="S36" s="112"/>
      <c r="T36" s="113"/>
      <c r="U36" s="144" t="str">
        <f>K36</f>
        <v>$0.00</v>
      </c>
    </row>
    <row r="37" spans="2:23" ht="12.75" customHeight="1" x14ac:dyDescent="0.2">
      <c r="B37" s="189"/>
      <c r="C37" s="189"/>
      <c r="D37" s="189"/>
      <c r="E37" s="189"/>
      <c r="F37" s="189"/>
      <c r="G37" s="189"/>
      <c r="H37" s="190"/>
      <c r="I37" s="178" t="s">
        <v>28</v>
      </c>
      <c r="J37" s="178"/>
      <c r="K37" s="179" t="str">
        <f>O21</f>
        <v>$0.00</v>
      </c>
      <c r="L37" s="180"/>
      <c r="M37" s="105"/>
      <c r="R37" s="111"/>
      <c r="S37" s="112"/>
      <c r="T37" s="113"/>
      <c r="U37" s="144" t="str">
        <f>K37</f>
        <v>$0.00</v>
      </c>
    </row>
    <row r="38" spans="2:23" ht="12.75" customHeight="1" x14ac:dyDescent="0.35">
      <c r="B38" s="108" t="s">
        <v>43</v>
      </c>
      <c r="C38" s="114"/>
      <c r="D38" s="114"/>
      <c r="E38" s="114"/>
      <c r="F38" s="114"/>
      <c r="G38" s="114"/>
      <c r="H38" s="115"/>
      <c r="I38" s="177" t="s">
        <v>29</v>
      </c>
      <c r="J38" s="178"/>
      <c r="K38" s="179" t="str">
        <f>IF(N22&lt;&gt;"",O22,IF(N24&lt;&gt;"",O24, "$0.00"))</f>
        <v>$0.00</v>
      </c>
      <c r="L38" s="180"/>
      <c r="M38" s="105"/>
      <c r="R38" s="111"/>
      <c r="S38" s="112"/>
      <c r="T38" s="150">
        <f>IF($N22="X",$K38,0)</f>
        <v>0</v>
      </c>
      <c r="U38" s="142">
        <f>IF($N24="X",$K38,0)</f>
        <v>0</v>
      </c>
    </row>
    <row r="39" spans="2:23" ht="12.75" customHeight="1" x14ac:dyDescent="0.2">
      <c r="B39" s="187" t="s">
        <v>44</v>
      </c>
      <c r="C39" s="187"/>
      <c r="D39" s="187"/>
      <c r="E39" s="187"/>
      <c r="F39" s="187"/>
      <c r="G39" s="187"/>
      <c r="H39" s="188"/>
      <c r="I39" s="191" t="s">
        <v>30</v>
      </c>
      <c r="J39" s="177"/>
      <c r="K39" s="179" t="str">
        <f>O26</f>
        <v>$0.00</v>
      </c>
      <c r="L39" s="180"/>
      <c r="M39" s="105"/>
      <c r="R39" s="151" t="str">
        <f>K39</f>
        <v>$0.00</v>
      </c>
      <c r="S39" s="112"/>
      <c r="T39" s="113"/>
      <c r="U39" s="143"/>
    </row>
    <row r="40" spans="2:23" ht="12.75" customHeight="1" x14ac:dyDescent="0.2">
      <c r="B40" s="187"/>
      <c r="C40" s="187"/>
      <c r="D40" s="187"/>
      <c r="E40" s="187"/>
      <c r="F40" s="187"/>
      <c r="G40" s="187"/>
      <c r="H40" s="188"/>
      <c r="I40" s="191" t="s">
        <v>45</v>
      </c>
      <c r="J40" s="177"/>
      <c r="K40" s="179" t="str">
        <f t="shared" ref="K40" si="0">O27</f>
        <v>$0.00</v>
      </c>
      <c r="L40" s="180"/>
      <c r="M40" s="105"/>
      <c r="R40" s="151" t="str">
        <f>K40</f>
        <v>$0.00</v>
      </c>
      <c r="S40" s="112"/>
      <c r="T40" s="113"/>
      <c r="U40" s="143"/>
    </row>
    <row r="41" spans="2:23" ht="12.75" customHeight="1" x14ac:dyDescent="0.2">
      <c r="B41" s="187"/>
      <c r="C41" s="187"/>
      <c r="D41" s="187"/>
      <c r="E41" s="187"/>
      <c r="F41" s="187"/>
      <c r="G41" s="187"/>
      <c r="H41" s="188"/>
      <c r="I41" s="178" t="s">
        <v>46</v>
      </c>
      <c r="J41" s="178"/>
      <c r="K41" s="179" t="str">
        <f>O28</f>
        <v>$0.00</v>
      </c>
      <c r="L41" s="180"/>
      <c r="M41" s="105"/>
      <c r="O41" s="147" t="s">
        <v>61</v>
      </c>
      <c r="P41" s="148" t="s">
        <v>22</v>
      </c>
      <c r="R41" s="111"/>
      <c r="S41" s="152" t="str">
        <f>K41</f>
        <v>$0.00</v>
      </c>
      <c r="T41" s="113"/>
      <c r="U41" s="143"/>
    </row>
    <row r="42" spans="2:23" ht="12.75" customHeight="1" x14ac:dyDescent="0.2">
      <c r="B42" s="200" t="s">
        <v>47</v>
      </c>
      <c r="C42" s="200"/>
      <c r="D42" s="200"/>
      <c r="E42" s="200"/>
      <c r="F42" s="200"/>
      <c r="G42" s="200"/>
      <c r="H42" s="201"/>
      <c r="I42" s="178" t="s">
        <v>60</v>
      </c>
      <c r="J42" s="178"/>
      <c r="K42" s="179">
        <f>SUM(O42+P42)</f>
        <v>0</v>
      </c>
      <c r="L42" s="180"/>
      <c r="M42" s="105"/>
      <c r="O42" s="48">
        <f>IF(OR(N10="X",N16="X",N22="X"),17,0)</f>
        <v>0</v>
      </c>
      <c r="P42" s="48">
        <f>IF(OR(N12="X",N18="X",N20="X",N24="X"),10,0)</f>
        <v>0</v>
      </c>
      <c r="R42" s="111"/>
      <c r="S42" s="112"/>
      <c r="T42" s="150">
        <f>O42</f>
        <v>0</v>
      </c>
      <c r="U42" s="144">
        <f>P42</f>
        <v>0</v>
      </c>
    </row>
    <row r="43" spans="2:23" ht="12.75" customHeight="1" x14ac:dyDescent="0.2">
      <c r="B43" s="202"/>
      <c r="C43" s="202"/>
      <c r="D43" s="202"/>
      <c r="E43" s="202"/>
      <c r="F43" s="202"/>
      <c r="G43" s="202"/>
      <c r="H43" s="203"/>
      <c r="I43" s="178" t="s">
        <v>58</v>
      </c>
      <c r="J43" s="178"/>
      <c r="K43" s="179">
        <f>MIN(T43,U43)</f>
        <v>0</v>
      </c>
      <c r="L43" s="180"/>
      <c r="M43" s="105"/>
      <c r="R43" s="111"/>
      <c r="S43" s="113"/>
      <c r="T43" s="154" t="str">
        <f>IF(N16="X",O30,"$0.00")</f>
        <v>$0.00</v>
      </c>
      <c r="U43" s="116" t="str">
        <f>IF(N18="X",O30,"$0.00")</f>
        <v>$0.00</v>
      </c>
    </row>
    <row r="44" spans="2:23" ht="12.75" customHeight="1" x14ac:dyDescent="0.2">
      <c r="B44" s="117" t="s">
        <v>48</v>
      </c>
      <c r="C44" s="118"/>
      <c r="D44" s="118"/>
      <c r="E44" s="196"/>
      <c r="F44" s="196"/>
      <c r="G44" s="119"/>
      <c r="H44" s="120"/>
      <c r="I44" s="178" t="s">
        <v>34</v>
      </c>
      <c r="J44" s="178"/>
      <c r="K44" s="179" t="str">
        <f>O31</f>
        <v>$0.00</v>
      </c>
      <c r="L44" s="180"/>
      <c r="M44" s="105"/>
      <c r="R44" s="111"/>
      <c r="S44" s="112"/>
      <c r="T44" s="113"/>
      <c r="U44" s="144" t="str">
        <f>K44</f>
        <v>$0.00</v>
      </c>
    </row>
    <row r="45" spans="2:23" ht="12.75" customHeight="1" thickBot="1" x14ac:dyDescent="0.4">
      <c r="B45" s="121"/>
      <c r="C45" s="121"/>
      <c r="D45" s="121"/>
      <c r="E45" s="197"/>
      <c r="F45" s="197"/>
      <c r="G45" s="122"/>
      <c r="H45" s="122"/>
      <c r="I45" s="191"/>
      <c r="J45" s="177"/>
      <c r="K45" s="179"/>
      <c r="L45" s="180"/>
      <c r="M45" s="105"/>
      <c r="R45" s="123"/>
      <c r="S45" s="124"/>
      <c r="T45" s="113"/>
      <c r="U45" s="145"/>
    </row>
    <row r="46" spans="2:23" ht="12.75" customHeight="1" thickBot="1" x14ac:dyDescent="0.4">
      <c r="B46" s="125"/>
      <c r="C46" s="125"/>
      <c r="D46" s="125"/>
      <c r="E46" s="198"/>
      <c r="F46" s="198"/>
      <c r="G46" s="126"/>
      <c r="H46" s="126"/>
      <c r="I46" s="204" t="s">
        <v>49</v>
      </c>
      <c r="J46" s="204"/>
      <c r="K46" s="205">
        <f>SUM(K34:L45)</f>
        <v>0</v>
      </c>
      <c r="L46" s="206"/>
      <c r="M46" s="105"/>
      <c r="R46" s="127">
        <f>SUM(R34:R45)</f>
        <v>0</v>
      </c>
      <c r="S46" s="128">
        <f>SUM(S34:S45)</f>
        <v>0</v>
      </c>
      <c r="T46" s="129">
        <f>SUM(T34:T45)</f>
        <v>0</v>
      </c>
      <c r="U46" s="146">
        <f t="shared" ref="U46" si="1">SUM(U34:U45)</f>
        <v>0</v>
      </c>
    </row>
    <row r="47" spans="2:23" ht="13.5" thickBot="1" x14ac:dyDescent="0.25">
      <c r="B47" s="130"/>
      <c r="C47" s="130"/>
      <c r="D47" s="130"/>
      <c r="E47" s="130"/>
      <c r="F47" s="130"/>
      <c r="G47" s="130"/>
      <c r="H47" s="130"/>
      <c r="I47" s="130"/>
      <c r="J47" s="130"/>
      <c r="K47" s="130"/>
      <c r="L47" s="130"/>
      <c r="M47" s="131"/>
      <c r="R47" s="192">
        <f>SUM(R46:U46)</f>
        <v>0</v>
      </c>
      <c r="S47" s="193"/>
      <c r="T47" s="194"/>
      <c r="U47" s="195"/>
    </row>
    <row r="48" spans="2:23" ht="13.5" thickBot="1" x14ac:dyDescent="0.25">
      <c r="B48" s="62"/>
      <c r="C48" s="62"/>
      <c r="D48" s="62"/>
      <c r="E48" s="62"/>
      <c r="F48" s="62"/>
      <c r="G48" s="62"/>
      <c r="H48" s="62"/>
      <c r="I48" s="62"/>
      <c r="J48" s="62"/>
      <c r="K48" s="62"/>
      <c r="L48" s="62"/>
      <c r="M48" s="131"/>
    </row>
    <row r="49" spans="1:27" ht="15" x14ac:dyDescent="0.25">
      <c r="G49" s="199" t="s">
        <v>50</v>
      </c>
      <c r="H49" s="199"/>
      <c r="L49" s="131" t="s">
        <v>59</v>
      </c>
      <c r="M49" s="7"/>
      <c r="N49" s="132"/>
      <c r="O49" s="133"/>
      <c r="P49" s="132"/>
      <c r="Q49" s="132"/>
      <c r="R49" s="132"/>
      <c r="S49" s="132"/>
    </row>
    <row r="50" spans="1:27" ht="13.5" thickBot="1" x14ac:dyDescent="0.25">
      <c r="B50" s="7" t="s">
        <v>51</v>
      </c>
      <c r="L50" s="131" t="s">
        <v>52</v>
      </c>
      <c r="M50" s="39"/>
      <c r="T50" s="6"/>
    </row>
    <row r="51" spans="1:27" s="4" customFormat="1" x14ac:dyDescent="0.2">
      <c r="A51" s="7"/>
      <c r="B51" s="7"/>
      <c r="C51" s="7"/>
      <c r="D51" s="7"/>
      <c r="E51" s="7"/>
      <c r="F51" s="7"/>
      <c r="I51" s="134" t="s">
        <v>39</v>
      </c>
      <c r="J51" s="135" t="s">
        <v>40</v>
      </c>
      <c r="K51" s="135" t="s">
        <v>20</v>
      </c>
      <c r="L51" s="136" t="s">
        <v>22</v>
      </c>
      <c r="M51" s="7"/>
      <c r="O51" s="6"/>
      <c r="P51" s="7"/>
      <c r="Q51" s="7"/>
      <c r="R51" s="7"/>
      <c r="S51" s="7"/>
      <c r="T51" s="7"/>
      <c r="U51" s="7"/>
      <c r="V51" s="7"/>
      <c r="W51" s="7"/>
      <c r="X51" s="7"/>
      <c r="Y51" s="7"/>
      <c r="Z51" s="7"/>
      <c r="AA51" s="7"/>
    </row>
    <row r="52" spans="1:27" ht="13.5" thickBot="1" x14ac:dyDescent="0.25">
      <c r="I52" s="137">
        <f>R46</f>
        <v>0</v>
      </c>
      <c r="J52" s="138">
        <f>S46</f>
        <v>0</v>
      </c>
      <c r="K52" s="138">
        <f>T46</f>
        <v>0</v>
      </c>
      <c r="L52" s="139">
        <f>U46</f>
        <v>0</v>
      </c>
    </row>
  </sheetData>
  <sheetProtection sheet="1" selectLockedCells="1"/>
  <mergeCells count="47">
    <mergeCell ref="R47:U47"/>
    <mergeCell ref="E44:F46"/>
    <mergeCell ref="G49:H49"/>
    <mergeCell ref="B42:H43"/>
    <mergeCell ref="I42:J42"/>
    <mergeCell ref="K42:L42"/>
    <mergeCell ref="I43:J43"/>
    <mergeCell ref="K43:L43"/>
    <mergeCell ref="I44:J44"/>
    <mergeCell ref="K44:L44"/>
    <mergeCell ref="I45:J45"/>
    <mergeCell ref="K45:L45"/>
    <mergeCell ref="I46:J46"/>
    <mergeCell ref="K46:L46"/>
    <mergeCell ref="B39:H41"/>
    <mergeCell ref="I39:J39"/>
    <mergeCell ref="K39:L39"/>
    <mergeCell ref="I40:J40"/>
    <mergeCell ref="K40:L40"/>
    <mergeCell ref="I41:J41"/>
    <mergeCell ref="K41:L41"/>
    <mergeCell ref="B36:H37"/>
    <mergeCell ref="I36:J36"/>
    <mergeCell ref="K36:L36"/>
    <mergeCell ref="I37:J37"/>
    <mergeCell ref="K37:L37"/>
    <mergeCell ref="I38:J38"/>
    <mergeCell ref="K38:L38"/>
    <mergeCell ref="R32:U32"/>
    <mergeCell ref="I33:J33"/>
    <mergeCell ref="K33:L33"/>
    <mergeCell ref="I34:J34"/>
    <mergeCell ref="K34:L34"/>
    <mergeCell ref="I35:J35"/>
    <mergeCell ref="K35:L35"/>
    <mergeCell ref="B31:F31"/>
    <mergeCell ref="B7:F7"/>
    <mergeCell ref="G7:J7"/>
    <mergeCell ref="K7:L7"/>
    <mergeCell ref="G8:L8"/>
    <mergeCell ref="B20:F20"/>
    <mergeCell ref="B21:F21"/>
    <mergeCell ref="B22:C22"/>
    <mergeCell ref="B26:F26"/>
    <mergeCell ref="B27:F27"/>
    <mergeCell ref="B28:F28"/>
    <mergeCell ref="B30:F30"/>
  </mergeCells>
  <printOptions horizontalCentered="1"/>
  <pageMargins left="0.25" right="0.25" top="0.5" bottom="0.25" header="0" footer="0"/>
  <pageSetup scale="88" orientation="portrait" horizontalDpi="300" verticalDpi="300" r:id="rId1"/>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9B69D-9A2F-4185-87ED-66A4713E60A7}">
  <sheetPr>
    <tabColor rgb="FF7030A0"/>
  </sheetPr>
  <dimension ref="A1:AA52"/>
  <sheetViews>
    <sheetView tabSelected="1" topLeftCell="B1" zoomScale="125" zoomScaleNormal="125" workbookViewId="0">
      <selection activeCell="N16" sqref="N16"/>
    </sheetView>
  </sheetViews>
  <sheetFormatPr defaultColWidth="9.140625" defaultRowHeight="12.75" x14ac:dyDescent="0.2"/>
  <cols>
    <col min="1" max="1" width="9.140625" style="7"/>
    <col min="2" max="2" width="8.7109375" style="7" customWidth="1"/>
    <col min="3" max="5" width="5" style="7" customWidth="1"/>
    <col min="6" max="6" width="11.42578125" style="7" customWidth="1"/>
    <col min="7" max="12" width="13.7109375" style="157" customWidth="1"/>
    <col min="13" max="13" width="9.7109375" style="157" hidden="1" customWidth="1"/>
    <col min="14" max="14" width="2.7109375" style="157" customWidth="1"/>
    <col min="15" max="15" width="9.140625" style="6" hidden="1" customWidth="1"/>
    <col min="16" max="16" width="9.140625" style="7" hidden="1" customWidth="1"/>
    <col min="17" max="17" width="11.85546875" style="7" customWidth="1"/>
    <col min="18" max="18" width="11.85546875" style="7" bestFit="1" customWidth="1"/>
    <col min="19" max="20" width="10" style="7" bestFit="1" customWidth="1"/>
    <col min="21" max="16384" width="9.140625" style="7"/>
  </cols>
  <sheetData>
    <row r="1" spans="2:27" ht="12.75" customHeight="1" x14ac:dyDescent="0.2">
      <c r="B1" s="1" t="s">
        <v>0</v>
      </c>
      <c r="C1" s="2"/>
      <c r="D1" s="2"/>
      <c r="E1" s="2"/>
      <c r="F1" s="2"/>
      <c r="G1" s="3" t="s">
        <v>1</v>
      </c>
      <c r="L1" s="5" t="s">
        <v>2</v>
      </c>
      <c r="M1" s="5"/>
    </row>
    <row r="2" spans="2:27" ht="12.75" customHeight="1" x14ac:dyDescent="0.2">
      <c r="B2" s="1" t="s">
        <v>3</v>
      </c>
      <c r="C2" s="2"/>
      <c r="D2" s="2"/>
      <c r="E2" s="2"/>
      <c r="F2" s="2"/>
      <c r="G2" s="3" t="s">
        <v>4</v>
      </c>
      <c r="L2" s="5" t="s">
        <v>5</v>
      </c>
      <c r="M2" s="5"/>
    </row>
    <row r="3" spans="2:27" ht="12.75" customHeight="1" x14ac:dyDescent="0.2">
      <c r="B3" s="1" t="s">
        <v>6</v>
      </c>
      <c r="C3" s="2"/>
      <c r="D3" s="2"/>
      <c r="E3" s="2"/>
      <c r="F3" s="2"/>
      <c r="G3" s="8" t="s">
        <v>7</v>
      </c>
    </row>
    <row r="4" spans="2:27" ht="12.75" customHeight="1" x14ac:dyDescent="0.2">
      <c r="B4" s="1"/>
      <c r="C4" s="2"/>
      <c r="D4" s="2"/>
      <c r="E4" s="2"/>
      <c r="F4" s="2"/>
      <c r="G4" s="8"/>
    </row>
    <row r="5" spans="2:27" ht="12.75" customHeight="1" x14ac:dyDescent="0.2">
      <c r="B5" s="9" t="s">
        <v>8</v>
      </c>
      <c r="C5" s="2"/>
      <c r="D5" s="2"/>
      <c r="E5" s="2"/>
      <c r="F5" s="2"/>
      <c r="G5" s="8"/>
    </row>
    <row r="6" spans="2:27" s="19" customFormat="1" ht="12" customHeight="1" x14ac:dyDescent="0.25">
      <c r="B6" s="10" t="s">
        <v>55</v>
      </c>
      <c r="C6" s="11"/>
      <c r="D6" s="11"/>
      <c r="E6" s="11"/>
      <c r="F6" s="12"/>
      <c r="G6" s="13" t="s">
        <v>56</v>
      </c>
      <c r="H6" s="14"/>
      <c r="I6" s="15"/>
      <c r="J6" s="16"/>
      <c r="K6" s="17" t="s">
        <v>9</v>
      </c>
      <c r="L6" s="15"/>
      <c r="M6" s="18"/>
      <c r="N6" s="18"/>
      <c r="O6" s="18"/>
      <c r="P6" s="18"/>
      <c r="Q6" s="18"/>
      <c r="R6" s="18"/>
      <c r="S6" s="18"/>
    </row>
    <row r="7" spans="2:27" s="23" customFormat="1" ht="24.95" customHeight="1" x14ac:dyDescent="0.35">
      <c r="B7" s="160" t="s">
        <v>10</v>
      </c>
      <c r="C7" s="160"/>
      <c r="D7" s="160"/>
      <c r="E7" s="160"/>
      <c r="F7" s="161"/>
      <c r="G7" s="162" t="s">
        <v>62</v>
      </c>
      <c r="H7" s="163"/>
      <c r="I7" s="163"/>
      <c r="J7" s="164"/>
      <c r="K7" s="165">
        <v>44409</v>
      </c>
      <c r="L7" s="166"/>
      <c r="M7" s="20"/>
      <c r="N7" s="21"/>
      <c r="O7" s="22"/>
      <c r="P7" s="21"/>
      <c r="Q7" s="21"/>
      <c r="R7" s="21"/>
      <c r="S7" s="21"/>
    </row>
    <row r="8" spans="2:27" s="30" customFormat="1" ht="15.75" x14ac:dyDescent="0.25">
      <c r="B8" s="24" t="s">
        <v>11</v>
      </c>
      <c r="C8" s="24"/>
      <c r="D8" s="24"/>
      <c r="E8" s="25"/>
      <c r="F8" s="26"/>
      <c r="G8" s="167" t="s">
        <v>12</v>
      </c>
      <c r="H8" s="168"/>
      <c r="I8" s="168"/>
      <c r="J8" s="168"/>
      <c r="K8" s="168"/>
      <c r="L8" s="168"/>
      <c r="M8" s="27"/>
      <c r="N8" s="28"/>
      <c r="O8" s="29"/>
      <c r="P8" s="28"/>
      <c r="Q8" s="28"/>
      <c r="R8" s="28"/>
      <c r="S8" s="28"/>
      <c r="T8" s="28"/>
      <c r="U8" s="28"/>
      <c r="V8" s="28"/>
      <c r="W8" s="28"/>
      <c r="X8" s="28"/>
      <c r="Y8" s="28"/>
      <c r="Z8" s="28"/>
      <c r="AA8" s="28"/>
    </row>
    <row r="9" spans="2:27" s="155" customFormat="1" ht="13.5" customHeight="1" thickBot="1" x14ac:dyDescent="0.25">
      <c r="B9" s="31"/>
      <c r="C9" s="32"/>
      <c r="D9" s="32"/>
      <c r="E9" s="32"/>
      <c r="F9" s="33"/>
      <c r="G9" s="34" t="s">
        <v>13</v>
      </c>
      <c r="H9" s="34" t="s">
        <v>14</v>
      </c>
      <c r="I9" s="34" t="s">
        <v>15</v>
      </c>
      <c r="J9" s="34" t="s">
        <v>16</v>
      </c>
      <c r="K9" s="34" t="s">
        <v>17</v>
      </c>
      <c r="L9" s="35" t="s">
        <v>18</v>
      </c>
      <c r="M9" s="36"/>
      <c r="N9" s="36"/>
      <c r="O9" s="37"/>
    </row>
    <row r="10" spans="2:27" x14ac:dyDescent="0.2">
      <c r="B10" s="155" t="s">
        <v>19</v>
      </c>
      <c r="C10" s="39"/>
      <c r="D10" s="40" t="s">
        <v>20</v>
      </c>
      <c r="E10" s="41"/>
      <c r="F10" s="42"/>
      <c r="G10" s="43">
        <v>3</v>
      </c>
      <c r="H10" s="44">
        <v>4</v>
      </c>
      <c r="I10" s="44">
        <v>5</v>
      </c>
      <c r="J10" s="44">
        <v>7</v>
      </c>
      <c r="K10" s="44">
        <v>8</v>
      </c>
      <c r="L10" s="45">
        <v>10</v>
      </c>
      <c r="M10" s="46"/>
      <c r="N10" s="47"/>
      <c r="O10" s="48" t="str">
        <f>IF(OR(N10="",$E$44=""),"$0.00",IF($E$44=0,G10,IF($E$44=1,H10,IF($E$44=2,I10,IF($E$44=3,J10,P10)))))</f>
        <v>$0.00</v>
      </c>
      <c r="P10" s="7" t="b">
        <f>IF(E44=4,K10,IF(E44=5,L10,IF(E44=6,#REF!,IF(E44=7,#REF!,IF(E44=8,#REF!)))))</f>
        <v>0</v>
      </c>
    </row>
    <row r="11" spans="2:27" x14ac:dyDescent="0.2">
      <c r="C11" s="39"/>
      <c r="D11" s="49" t="s">
        <v>21</v>
      </c>
      <c r="E11" s="40"/>
      <c r="F11" s="50"/>
      <c r="G11" s="51"/>
      <c r="H11" s="51"/>
      <c r="I11" s="51"/>
      <c r="J11" s="51"/>
      <c r="K11" s="51"/>
      <c r="L11" s="52"/>
      <c r="M11" s="46"/>
      <c r="N11" s="53"/>
      <c r="O11" s="48" t="str">
        <f>IF(OR(N11="",$E$44=""),"$0.00",IF($E$44=0,G11,IF($E$44=1,H11,IF($E$44=2,I11,IF($E$44=3,J11,P11)))))</f>
        <v>$0.00</v>
      </c>
      <c r="P11" s="7" t="b">
        <f>IF(E44=4,K11,IF(E44=5,L11,IF(E44=6,#REF!,IF(E44=7,#REF!,IF(E44=8,#REF!)))))</f>
        <v>0</v>
      </c>
    </row>
    <row r="12" spans="2:27" x14ac:dyDescent="0.2">
      <c r="C12" s="39"/>
      <c r="D12" s="49" t="s">
        <v>22</v>
      </c>
      <c r="E12" s="49"/>
      <c r="F12" s="50"/>
      <c r="G12" s="54">
        <v>6</v>
      </c>
      <c r="H12" s="55">
        <v>8</v>
      </c>
      <c r="I12" s="55">
        <v>10</v>
      </c>
      <c r="J12" s="55">
        <v>14</v>
      </c>
      <c r="K12" s="55">
        <v>19</v>
      </c>
      <c r="L12" s="56">
        <v>23</v>
      </c>
      <c r="M12" s="46"/>
      <c r="N12" s="57"/>
      <c r="O12" s="48" t="str">
        <f>IF(OR(N12="",E44=""),"$0.00",IF(E44=0,G12,IF(E44=1,H12,IF(E44=2,I12,IF(E44=3,J12,P12)))))</f>
        <v>$0.00</v>
      </c>
      <c r="P12" s="7" t="b">
        <f>IF(E44=4,K12,IF(E44=5,L12,IF(E44=6,#REF!,IF(E44=7,#REF!,IF(E44=8,#REF!)))))</f>
        <v>0</v>
      </c>
    </row>
    <row r="13" spans="2:27" x14ac:dyDescent="0.2">
      <c r="C13" s="39"/>
      <c r="D13" s="49" t="s">
        <v>23</v>
      </c>
      <c r="E13" s="49"/>
      <c r="F13" s="50"/>
      <c r="G13" s="58">
        <v>4</v>
      </c>
      <c r="H13" s="58">
        <v>6</v>
      </c>
      <c r="I13" s="58">
        <v>7</v>
      </c>
      <c r="J13" s="58">
        <v>10</v>
      </c>
      <c r="K13" s="58">
        <v>13</v>
      </c>
      <c r="L13" s="59">
        <v>16</v>
      </c>
      <c r="M13" s="46"/>
      <c r="N13" s="57"/>
      <c r="O13" s="48" t="str">
        <f>IF(OR(N13="",E44=""),"$0.00",IF(E44=0,G13,IF(E44=1,H13,IF(E44=2,I13,IF(E44=3,J13,P13)))))</f>
        <v>$0.00</v>
      </c>
      <c r="P13" s="7" t="b">
        <f>IF(E44=4,K13,IF(E44=5,L13,IF(E44=6,#REF!,IF(E44=7,#REF!,IF(E44=8,#REF!)))))</f>
        <v>0</v>
      </c>
    </row>
    <row r="14" spans="2:27" x14ac:dyDescent="0.2">
      <c r="C14" s="39"/>
      <c r="D14" s="40" t="s">
        <v>24</v>
      </c>
      <c r="E14" s="40"/>
      <c r="F14" s="42"/>
      <c r="G14" s="60"/>
      <c r="H14" s="60"/>
      <c r="I14" s="60"/>
      <c r="J14" s="60"/>
      <c r="K14" s="60"/>
      <c r="L14" s="61"/>
      <c r="M14" s="46"/>
      <c r="N14" s="53"/>
      <c r="O14" s="48"/>
    </row>
    <row r="15" spans="2:27" ht="13.5" thickBot="1" x14ac:dyDescent="0.25">
      <c r="B15" s="62"/>
      <c r="C15" s="63"/>
      <c r="D15" s="64" t="s">
        <v>25</v>
      </c>
      <c r="E15" s="65"/>
      <c r="F15" s="66"/>
      <c r="G15" s="67"/>
      <c r="H15" s="67"/>
      <c r="I15" s="67"/>
      <c r="J15" s="67"/>
      <c r="K15" s="67"/>
      <c r="L15" s="68"/>
      <c r="M15" s="46"/>
      <c r="N15" s="53"/>
      <c r="O15" s="48"/>
    </row>
    <row r="16" spans="2:27" x14ac:dyDescent="0.2">
      <c r="B16" s="155" t="s">
        <v>26</v>
      </c>
      <c r="C16" s="39"/>
      <c r="D16" s="40" t="s">
        <v>20</v>
      </c>
      <c r="E16" s="41"/>
      <c r="F16" s="69"/>
      <c r="G16" s="43">
        <v>2</v>
      </c>
      <c r="H16" s="44">
        <v>2</v>
      </c>
      <c r="I16" s="44">
        <v>3</v>
      </c>
      <c r="J16" s="44">
        <v>3</v>
      </c>
      <c r="K16" s="44">
        <v>4</v>
      </c>
      <c r="L16" s="45">
        <v>4</v>
      </c>
      <c r="M16" s="46"/>
      <c r="N16" s="47"/>
      <c r="O16" s="48" t="str">
        <f>IF(OR(N16="",E44=""),"$0.00",IF(E44=0,G16,IF(E44=1,H16,IF(E44=2,I16,IF(E44=3,J16,P16)))))</f>
        <v>$0.00</v>
      </c>
      <c r="P16" s="7" t="b">
        <f>IF(E44=4,K16,IF(E44=5,L16,IF(E44=6,#REF!,IF(E44=7,#REF!,IF(E44=8,#REF!)))))</f>
        <v>0</v>
      </c>
    </row>
    <row r="17" spans="2:21" x14ac:dyDescent="0.2">
      <c r="C17" s="39"/>
      <c r="D17" s="49" t="s">
        <v>21</v>
      </c>
      <c r="E17" s="40"/>
      <c r="F17" s="50"/>
      <c r="G17" s="51"/>
      <c r="H17" s="51"/>
      <c r="I17" s="51"/>
      <c r="J17" s="51"/>
      <c r="K17" s="51"/>
      <c r="L17" s="52"/>
      <c r="M17" s="46"/>
      <c r="N17" s="53"/>
      <c r="O17" s="48" t="str">
        <f>IF(OR(N17="",$E$44=""),"$0.00",IF($E$44=0,G17,IF($E$44=1,H17,IF($E$44=2,I17,IF($E$44=3,J17,P17)))))</f>
        <v>$0.00</v>
      </c>
      <c r="P17" s="7" t="b">
        <f>IF(E44=4,K17,IF(E44=5,L17,IF(E44=6,#REF!,IF(E44=7,#REF!,IF(E44=8,#REF!)))))</f>
        <v>0</v>
      </c>
    </row>
    <row r="18" spans="2:21" x14ac:dyDescent="0.2">
      <c r="C18" s="39"/>
      <c r="D18" s="49" t="s">
        <v>22</v>
      </c>
      <c r="E18" s="40"/>
      <c r="F18" s="42"/>
      <c r="G18" s="54">
        <v>2</v>
      </c>
      <c r="H18" s="55">
        <v>3</v>
      </c>
      <c r="I18" s="55">
        <v>4</v>
      </c>
      <c r="J18" s="55">
        <v>5</v>
      </c>
      <c r="K18" s="55">
        <v>6</v>
      </c>
      <c r="L18" s="56">
        <v>7</v>
      </c>
      <c r="M18" s="46"/>
      <c r="N18" s="57"/>
      <c r="O18" s="48" t="str">
        <f>IF(OR(N18="",E44=""),"$0.00",IF(E44=0,G18,IF(E44=1,H18,IF(E44=2,I18,IF(E44=3,J18,P18)))))</f>
        <v>$0.00</v>
      </c>
      <c r="P18" s="7" t="b">
        <f>IF(E44=4,K18,IF(E44=5,L18,IF(E44=6,#REF!,IF(E44=7,#REF!,IF(E44=8,#REF!)))))</f>
        <v>0</v>
      </c>
    </row>
    <row r="19" spans="2:21" ht="13.5" thickBot="1" x14ac:dyDescent="0.25">
      <c r="B19" s="62"/>
      <c r="C19" s="63"/>
      <c r="D19" s="64" t="s">
        <v>25</v>
      </c>
      <c r="E19" s="64"/>
      <c r="F19" s="66"/>
      <c r="G19" s="70"/>
      <c r="H19" s="71"/>
      <c r="I19" s="70"/>
      <c r="J19" s="71"/>
      <c r="K19" s="71"/>
      <c r="L19" s="72"/>
      <c r="M19" s="46"/>
      <c r="N19" s="53"/>
      <c r="O19" s="48"/>
    </row>
    <row r="20" spans="2:21" ht="13.5" thickBot="1" x14ac:dyDescent="0.25">
      <c r="B20" s="169" t="s">
        <v>27</v>
      </c>
      <c r="C20" s="169"/>
      <c r="D20" s="169"/>
      <c r="E20" s="169"/>
      <c r="F20" s="170"/>
      <c r="G20" s="73">
        <v>9</v>
      </c>
      <c r="H20" s="74">
        <v>14</v>
      </c>
      <c r="I20" s="75">
        <v>21</v>
      </c>
      <c r="J20" s="74">
        <v>26</v>
      </c>
      <c r="K20" s="74">
        <v>32</v>
      </c>
      <c r="L20" s="76">
        <v>37</v>
      </c>
      <c r="M20" s="46"/>
      <c r="N20" s="47"/>
      <c r="O20" s="48" t="str">
        <f>IF(OR(N20="",E44=""),"$0.00",IF(E44=0,G20,IF(E44=1,H20,IF(E44=2,I20,IF(E44=3,J20,P20)))))</f>
        <v>$0.00</v>
      </c>
      <c r="P20" s="7" t="b">
        <f>IF(E44=4,K20,IF(E44=5,L20,IF(E44=6,#REF!,IF(E44=7,#REF!,IF(E44=8,#REF!)))))</f>
        <v>0</v>
      </c>
    </row>
    <row r="21" spans="2:21" ht="13.5" thickBot="1" x14ac:dyDescent="0.25">
      <c r="B21" s="171" t="s">
        <v>28</v>
      </c>
      <c r="C21" s="171"/>
      <c r="D21" s="171"/>
      <c r="E21" s="171"/>
      <c r="F21" s="172"/>
      <c r="G21" s="77">
        <v>14</v>
      </c>
      <c r="H21" s="78">
        <v>19</v>
      </c>
      <c r="I21" s="79">
        <v>24</v>
      </c>
      <c r="J21" s="78">
        <v>29</v>
      </c>
      <c r="K21" s="78">
        <v>37</v>
      </c>
      <c r="L21" s="80">
        <v>41</v>
      </c>
      <c r="M21" s="46"/>
      <c r="N21" s="47"/>
      <c r="O21" s="48" t="str">
        <f>IF(OR(N21="",E44=""),"$0.00",IF(E44=0,G21,IF(E44=1,H21,IF(E44=2,I21,IF(E44=3,J21,P21)))))</f>
        <v>$0.00</v>
      </c>
      <c r="P21" s="7" t="b">
        <f>IF(E44=4,K21,IF(E44=5,L21,IF(E44=6,#REF!,IF(E44=7,#REF!,IF(E44=8,#REF!)))))</f>
        <v>0</v>
      </c>
    </row>
    <row r="22" spans="2:21" x14ac:dyDescent="0.2">
      <c r="B22" s="173" t="s">
        <v>29</v>
      </c>
      <c r="C22" s="173"/>
      <c r="D22" s="40" t="s">
        <v>20</v>
      </c>
      <c r="E22" s="40"/>
      <c r="F22" s="69"/>
      <c r="G22" s="43">
        <v>3</v>
      </c>
      <c r="H22" s="81">
        <v>4</v>
      </c>
      <c r="I22" s="81">
        <v>5</v>
      </c>
      <c r="J22" s="81">
        <v>7</v>
      </c>
      <c r="K22" s="81">
        <v>8</v>
      </c>
      <c r="L22" s="82">
        <v>10</v>
      </c>
      <c r="M22" s="46"/>
      <c r="N22" s="47"/>
      <c r="O22" s="48" t="str">
        <f>IF(OR(N22="",E44=""), "$0.00",IF(E44=0,G22,IF(E44=1,H22,IF(E44=2,I22,IF(E44=3,J22,P22)))))</f>
        <v>$0.00</v>
      </c>
      <c r="P22" s="7" t="b">
        <f>IF(E44=4,K22,IF(E44=5,L22,IF(E44=6,#REF!,IF(E44=7,#REF!,IF(E44=8,#REF!)))))</f>
        <v>0</v>
      </c>
    </row>
    <row r="23" spans="2:21" x14ac:dyDescent="0.2">
      <c r="C23" s="39"/>
      <c r="D23" s="49" t="s">
        <v>21</v>
      </c>
      <c r="E23" s="40"/>
      <c r="F23" s="50"/>
      <c r="G23" s="51"/>
      <c r="H23" s="51"/>
      <c r="I23" s="51"/>
      <c r="J23" s="51"/>
      <c r="K23" s="51"/>
      <c r="L23" s="52"/>
      <c r="M23" s="46"/>
      <c r="N23" s="53"/>
      <c r="O23" s="48" t="str">
        <f>IF(OR(N23="",$E$44=""), "$0.00",IF($E$44=0,G23,IF($E$44=1,H23,IF($E$44=2,I23,IF($E$44=3,J23,P23)))))</f>
        <v>$0.00</v>
      </c>
      <c r="P23" s="7" t="b">
        <f>IF(E44=4,K23,IF(E44=5,L23,IF(E44=6,#REF!,IF(E44=7,#REF!,IF(E44=8,#REF!)))))</f>
        <v>0</v>
      </c>
    </row>
    <row r="24" spans="2:21" x14ac:dyDescent="0.2">
      <c r="C24" s="39"/>
      <c r="D24" s="49" t="s">
        <v>22</v>
      </c>
      <c r="E24" s="40"/>
      <c r="F24" s="50"/>
      <c r="G24" s="54">
        <v>7</v>
      </c>
      <c r="H24" s="55">
        <v>9</v>
      </c>
      <c r="I24" s="55">
        <v>12</v>
      </c>
      <c r="J24" s="55">
        <v>14</v>
      </c>
      <c r="K24" s="55">
        <v>19</v>
      </c>
      <c r="L24" s="56">
        <v>23</v>
      </c>
      <c r="M24" s="46"/>
      <c r="N24" s="57"/>
      <c r="O24" s="48" t="str">
        <f>IF(OR(N24="",E44=""), "$0.00",IF(E44=0,G24,IF(E44=1,H24,IF(E44=2,I24,IF(E44=3,J24,P24)))))</f>
        <v>$0.00</v>
      </c>
      <c r="P24" s="7" t="b">
        <f>IF(E44=4,K24,IF(E44=5,L24,IF(E44=6,#REF!,IF(E44=7,#REF!,IF(E44=8,#REF!)))))</f>
        <v>0</v>
      </c>
    </row>
    <row r="25" spans="2:21" ht="13.5" thickBot="1" x14ac:dyDescent="0.25">
      <c r="C25" s="39"/>
      <c r="D25" s="64" t="s">
        <v>24</v>
      </c>
      <c r="E25" s="64"/>
      <c r="F25" s="66"/>
      <c r="G25" s="51"/>
      <c r="H25" s="51"/>
      <c r="I25" s="51"/>
      <c r="J25" s="51"/>
      <c r="K25" s="51"/>
      <c r="L25" s="52"/>
      <c r="M25" s="46"/>
      <c r="N25" s="83"/>
      <c r="O25" s="48"/>
    </row>
    <row r="26" spans="2:21" ht="13.5" thickBot="1" x14ac:dyDescent="0.25">
      <c r="B26" s="174" t="s">
        <v>30</v>
      </c>
      <c r="C26" s="175"/>
      <c r="D26" s="175"/>
      <c r="E26" s="175"/>
      <c r="F26" s="175"/>
      <c r="G26" s="77">
        <v>12</v>
      </c>
      <c r="H26" s="84">
        <v>12</v>
      </c>
      <c r="I26" s="84">
        <v>12</v>
      </c>
      <c r="J26" s="84">
        <v>18</v>
      </c>
      <c r="K26" s="84">
        <v>21</v>
      </c>
      <c r="L26" s="85">
        <v>26</v>
      </c>
      <c r="M26" s="46"/>
      <c r="N26" s="47"/>
      <c r="O26" s="48" t="str">
        <f>IF(OR(N26="",E44=""), "$0.00",IF(E44=0,G26,IF(E44=1,H26,IF(E44=2,I26,IF(E44=3,J26,P26)))))</f>
        <v>$0.00</v>
      </c>
      <c r="P26" s="7" t="b">
        <f>IF(E44=4,K26,IF(E44=5,L26,IF(E44=6,#REF!,IF(E44=7,#REF!,IF(E44=8,#REF!)))))</f>
        <v>0</v>
      </c>
    </row>
    <row r="27" spans="2:21" ht="13.5" thickBot="1" x14ac:dyDescent="0.25">
      <c r="B27" s="171" t="s">
        <v>31</v>
      </c>
      <c r="C27" s="171"/>
      <c r="D27" s="171"/>
      <c r="E27" s="171"/>
      <c r="F27" s="172"/>
      <c r="G27" s="84">
        <v>39</v>
      </c>
      <c r="H27" s="84">
        <v>39</v>
      </c>
      <c r="I27" s="84">
        <v>39</v>
      </c>
      <c r="J27" s="84">
        <v>48</v>
      </c>
      <c r="K27" s="84">
        <v>53</v>
      </c>
      <c r="L27" s="85">
        <v>62</v>
      </c>
      <c r="M27" s="46"/>
      <c r="N27" s="47"/>
      <c r="O27" s="48" t="str">
        <f>IF(OR(N27="",E44=""), "$0.00",IF(E44=0,G27,IF(E44=1,H27,IF(E44=2,I27,IF(E44=3,J27,P27)))))</f>
        <v>$0.00</v>
      </c>
      <c r="P27" s="7" t="b">
        <f>IF(E44=4,K27,IF(E44=5,L27,IF(E44=6,#REF!,IF(E44=7,#REF!,IF(E44=8,#REF!)))))</f>
        <v>0</v>
      </c>
    </row>
    <row r="28" spans="2:21" ht="13.5" thickBot="1" x14ac:dyDescent="0.25">
      <c r="B28" s="172" t="s">
        <v>32</v>
      </c>
      <c r="C28" s="176"/>
      <c r="D28" s="176"/>
      <c r="E28" s="176"/>
      <c r="F28" s="176"/>
      <c r="G28" s="86">
        <v>16</v>
      </c>
      <c r="H28" s="86">
        <v>16</v>
      </c>
      <c r="I28" s="86">
        <v>16</v>
      </c>
      <c r="J28" s="86">
        <v>16</v>
      </c>
      <c r="K28" s="86">
        <v>16</v>
      </c>
      <c r="L28" s="86">
        <v>16</v>
      </c>
      <c r="M28" s="46"/>
      <c r="N28" s="57"/>
      <c r="O28" s="48" t="str">
        <f>IF(OR(N28="",E44=""), "$0.00",IF(E44=0,G28,IF(E44=1,H28,IF(E44=2,I28,IF(E44=3,J28,P28)))))</f>
        <v>$0.00</v>
      </c>
      <c r="P28" s="7" t="b">
        <f>IF(E44=4,K28,IF(E44=5,L28,IF(E44=6,#REF!,IF(E44=7,#REF!,IF(E44=8,#REF!)))))</f>
        <v>0</v>
      </c>
    </row>
    <row r="29" spans="2:21" ht="13.5" thickBot="1" x14ac:dyDescent="0.25">
      <c r="B29" s="155" t="s">
        <v>33</v>
      </c>
      <c r="G29" s="73" t="s">
        <v>54</v>
      </c>
      <c r="H29" s="73" t="s">
        <v>54</v>
      </c>
      <c r="I29" s="73" t="s">
        <v>54</v>
      </c>
      <c r="J29" s="73" t="s">
        <v>54</v>
      </c>
      <c r="K29" s="73" t="s">
        <v>54</v>
      </c>
      <c r="L29" s="73" t="s">
        <v>54</v>
      </c>
      <c r="M29" s="46"/>
      <c r="N29" s="53" t="s">
        <v>57</v>
      </c>
      <c r="O29" s="48" t="str">
        <f>IF(N16="X",17,IF(N18="X",10,""))</f>
        <v/>
      </c>
      <c r="P29" s="7" t="b">
        <f>IF(E44=4,K29,IF(E44=5,L29,IF(E44=6,#REF!,IF(E44=7,#REF!,IF(E44=8,#REF!)))))</f>
        <v>0</v>
      </c>
    </row>
    <row r="30" spans="2:21" ht="13.5" thickBot="1" x14ac:dyDescent="0.25">
      <c r="B30" s="172" t="s">
        <v>58</v>
      </c>
      <c r="C30" s="176"/>
      <c r="D30" s="176"/>
      <c r="E30" s="176"/>
      <c r="F30" s="176"/>
      <c r="G30" s="77">
        <v>10</v>
      </c>
      <c r="H30" s="84">
        <v>10</v>
      </c>
      <c r="I30" s="84">
        <v>10</v>
      </c>
      <c r="J30" s="84">
        <v>10</v>
      </c>
      <c r="K30" s="84">
        <v>10</v>
      </c>
      <c r="L30" s="85">
        <v>10</v>
      </c>
      <c r="M30" s="46"/>
      <c r="N30" s="57"/>
      <c r="O30" s="48" t="str">
        <f>IF(OR(N30="",E44=""), "$0.00",IF(E44=0,G30,IF(E44=1,H30,IF(E44=2,I30,IF(E44=3,J30,P30)))))</f>
        <v>$0.00</v>
      </c>
      <c r="P30" s="7" t="b">
        <f>IF(E44=4,K30,IF(E44=5,L30,IF(E44=6,#REF!,IF(E44=7,#REF!,IF(E44=8,#REF!)))))</f>
        <v>0</v>
      </c>
    </row>
    <row r="31" spans="2:21" ht="13.5" customHeight="1" thickBot="1" x14ac:dyDescent="0.25">
      <c r="B31" s="158" t="s">
        <v>34</v>
      </c>
      <c r="C31" s="158"/>
      <c r="D31" s="158"/>
      <c r="E31" s="158"/>
      <c r="F31" s="159"/>
      <c r="G31" s="87">
        <v>10</v>
      </c>
      <c r="H31" s="81">
        <v>10</v>
      </c>
      <c r="I31" s="81">
        <v>10</v>
      </c>
      <c r="J31" s="81">
        <v>10</v>
      </c>
      <c r="K31" s="81">
        <v>10</v>
      </c>
      <c r="L31" s="82">
        <v>10</v>
      </c>
      <c r="M31" s="46"/>
      <c r="N31" s="57"/>
      <c r="O31" s="48" t="str">
        <f>IF(OR(N31="",E44=""), "$0.00",IF(E44=0,G31,IF(E44=1,H31,IF(E44=2,I31,IF(E44=3,J31,P31)))))</f>
        <v>$0.00</v>
      </c>
      <c r="P31" s="7" t="b">
        <f>IF(E44=4,K31,IF(E44=5,L31,IF(E44=6,#REF!,IF(E44=7,#REF!,IF(E44=8,#REF!)))))</f>
        <v>0</v>
      </c>
    </row>
    <row r="32" spans="2:21" ht="15" customHeight="1" thickBot="1" x14ac:dyDescent="0.3">
      <c r="B32" s="88"/>
      <c r="C32" s="89"/>
      <c r="D32" s="89"/>
      <c r="E32" s="89"/>
      <c r="F32" s="90"/>
      <c r="G32" s="91">
        <v>16</v>
      </c>
      <c r="H32" s="92">
        <v>16</v>
      </c>
      <c r="I32" s="92">
        <v>16</v>
      </c>
      <c r="J32" s="92">
        <v>16</v>
      </c>
      <c r="K32" s="92">
        <v>16</v>
      </c>
      <c r="L32" s="93">
        <v>16</v>
      </c>
      <c r="M32" s="46"/>
      <c r="N32" s="83"/>
      <c r="O32" s="48" t="str">
        <f>IF(OR(N32="",E44=""), "$0.00",IF(E44=0,G32,IF(E44=1,H32,IF(E44=2,I32,IF(E44=3,J32,P32)))))</f>
        <v>$0.00</v>
      </c>
      <c r="P32" s="7" t="b">
        <f>IF(E44=4,K32,IF(E44=5,L32,IF(E44=6,#REF!,IF(E44=7,#REF!,IF(E44=8,#REF!)))))</f>
        <v>0</v>
      </c>
      <c r="R32" s="181" t="s">
        <v>35</v>
      </c>
      <c r="S32" s="182"/>
      <c r="T32" s="182"/>
      <c r="U32" s="183"/>
    </row>
    <row r="33" spans="2:23" ht="12.75" customHeight="1" thickBot="1" x14ac:dyDescent="0.25">
      <c r="B33" s="94" t="s">
        <v>36</v>
      </c>
      <c r="C33" s="95"/>
      <c r="D33" s="95"/>
      <c r="E33" s="95"/>
      <c r="F33" s="95"/>
      <c r="G33" s="96"/>
      <c r="H33" s="97"/>
      <c r="I33" s="184" t="s">
        <v>37</v>
      </c>
      <c r="J33" s="184"/>
      <c r="K33" s="185" t="s">
        <v>38</v>
      </c>
      <c r="L33" s="186"/>
      <c r="M33" s="98"/>
      <c r="R33" s="99" t="s">
        <v>39</v>
      </c>
      <c r="S33" s="100" t="s">
        <v>40</v>
      </c>
      <c r="T33" s="101" t="s">
        <v>20</v>
      </c>
      <c r="U33" s="156" t="s">
        <v>22</v>
      </c>
      <c r="W33" s="153"/>
    </row>
    <row r="34" spans="2:23" ht="12.75" customHeight="1" x14ac:dyDescent="0.2">
      <c r="B34" s="102" t="s">
        <v>41</v>
      </c>
      <c r="C34" s="103"/>
      <c r="D34" s="103"/>
      <c r="E34" s="103"/>
      <c r="F34" s="103"/>
      <c r="G34" s="103"/>
      <c r="H34" s="104"/>
      <c r="I34" s="178" t="s">
        <v>19</v>
      </c>
      <c r="J34" s="178"/>
      <c r="K34" s="179" t="str">
        <f>IF(N10&lt;&gt;"",O10,IF(N12&lt;&gt;"",O12,IF(N13&lt;&gt;"",O13,"$0.00")))</f>
        <v>$0.00</v>
      </c>
      <c r="L34" s="180"/>
      <c r="M34" s="105"/>
      <c r="R34" s="106"/>
      <c r="S34" s="107"/>
      <c r="T34" s="149">
        <f>IF($N10="X",$K34, 0)</f>
        <v>0</v>
      </c>
      <c r="U34" s="141">
        <f>IF(OR(N12="X",N13="X"),K34,0)</f>
        <v>0</v>
      </c>
    </row>
    <row r="35" spans="2:23" ht="12.75" customHeight="1" x14ac:dyDescent="0.2">
      <c r="B35" s="108" t="s">
        <v>42</v>
      </c>
      <c r="C35" s="109"/>
      <c r="D35" s="109"/>
      <c r="E35" s="109"/>
      <c r="F35" s="109"/>
      <c r="G35" s="109"/>
      <c r="H35" s="110"/>
      <c r="I35" s="177" t="s">
        <v>26</v>
      </c>
      <c r="J35" s="178"/>
      <c r="K35" s="179" t="str">
        <f>IF(N16&lt;&gt;"",O16,IF(N18&lt;&gt;"",O18, "$0.00"))</f>
        <v>$0.00</v>
      </c>
      <c r="L35" s="180"/>
      <c r="M35" s="105"/>
      <c r="R35" s="111"/>
      <c r="S35" s="112"/>
      <c r="T35" s="150">
        <f>IF($N16="X",$K35, 0)</f>
        <v>0</v>
      </c>
      <c r="U35" s="142">
        <f>IF($N18="X",$K35,0)</f>
        <v>0</v>
      </c>
    </row>
    <row r="36" spans="2:23" ht="12.75" customHeight="1" x14ac:dyDescent="0.2">
      <c r="B36" s="187"/>
      <c r="C36" s="187"/>
      <c r="D36" s="187"/>
      <c r="E36" s="187"/>
      <c r="F36" s="187"/>
      <c r="G36" s="187"/>
      <c r="H36" s="188"/>
      <c r="I36" s="178" t="s">
        <v>27</v>
      </c>
      <c r="J36" s="178"/>
      <c r="K36" s="179" t="str">
        <f>O20</f>
        <v>$0.00</v>
      </c>
      <c r="L36" s="180"/>
      <c r="M36" s="105"/>
      <c r="R36" s="111"/>
      <c r="S36" s="112"/>
      <c r="T36" s="113"/>
      <c r="U36" s="144" t="str">
        <f>K36</f>
        <v>$0.00</v>
      </c>
    </row>
    <row r="37" spans="2:23" ht="12.75" customHeight="1" x14ac:dyDescent="0.2">
      <c r="B37" s="189"/>
      <c r="C37" s="189"/>
      <c r="D37" s="189"/>
      <c r="E37" s="189"/>
      <c r="F37" s="189"/>
      <c r="G37" s="189"/>
      <c r="H37" s="190"/>
      <c r="I37" s="178" t="s">
        <v>28</v>
      </c>
      <c r="J37" s="178"/>
      <c r="K37" s="179" t="str">
        <f>O21</f>
        <v>$0.00</v>
      </c>
      <c r="L37" s="180"/>
      <c r="M37" s="105"/>
      <c r="R37" s="111"/>
      <c r="S37" s="112"/>
      <c r="T37" s="113"/>
      <c r="U37" s="144" t="str">
        <f>K37</f>
        <v>$0.00</v>
      </c>
    </row>
    <row r="38" spans="2:23" ht="12.75" customHeight="1" x14ac:dyDescent="0.35">
      <c r="B38" s="108" t="s">
        <v>43</v>
      </c>
      <c r="C38" s="114"/>
      <c r="D38" s="114"/>
      <c r="E38" s="114"/>
      <c r="F38" s="114"/>
      <c r="G38" s="114"/>
      <c r="H38" s="115"/>
      <c r="I38" s="177" t="s">
        <v>29</v>
      </c>
      <c r="J38" s="178"/>
      <c r="K38" s="179" t="str">
        <f>IF(N22&lt;&gt;"",O22,IF(N24&lt;&gt;"",O24, "$0.00"))</f>
        <v>$0.00</v>
      </c>
      <c r="L38" s="180"/>
      <c r="M38" s="105"/>
      <c r="R38" s="111"/>
      <c r="S38" s="112"/>
      <c r="T38" s="150">
        <f>IF($N22="X",$K38,0)</f>
        <v>0</v>
      </c>
      <c r="U38" s="142">
        <f>IF($N24="X",$K38,0)</f>
        <v>0</v>
      </c>
    </row>
    <row r="39" spans="2:23" ht="12.75" customHeight="1" x14ac:dyDescent="0.2">
      <c r="B39" s="187"/>
      <c r="C39" s="187"/>
      <c r="D39" s="187"/>
      <c r="E39" s="187"/>
      <c r="F39" s="187"/>
      <c r="G39" s="187"/>
      <c r="H39" s="188"/>
      <c r="I39" s="191" t="s">
        <v>30</v>
      </c>
      <c r="J39" s="177"/>
      <c r="K39" s="179" t="str">
        <f>O26</f>
        <v>$0.00</v>
      </c>
      <c r="L39" s="180"/>
      <c r="M39" s="105"/>
      <c r="R39" s="151" t="str">
        <f>K39</f>
        <v>$0.00</v>
      </c>
      <c r="S39" s="112"/>
      <c r="T39" s="113"/>
      <c r="U39" s="143"/>
    </row>
    <row r="40" spans="2:23" ht="12.75" customHeight="1" x14ac:dyDescent="0.2">
      <c r="B40" s="187"/>
      <c r="C40" s="187"/>
      <c r="D40" s="187"/>
      <c r="E40" s="187"/>
      <c r="F40" s="187"/>
      <c r="G40" s="187"/>
      <c r="H40" s="188"/>
      <c r="I40" s="191" t="s">
        <v>45</v>
      </c>
      <c r="J40" s="177"/>
      <c r="K40" s="179" t="str">
        <f t="shared" ref="K40" si="0">O27</f>
        <v>$0.00</v>
      </c>
      <c r="L40" s="180"/>
      <c r="M40" s="105"/>
      <c r="R40" s="151" t="str">
        <f>K40</f>
        <v>$0.00</v>
      </c>
      <c r="S40" s="112"/>
      <c r="T40" s="113"/>
      <c r="U40" s="143"/>
    </row>
    <row r="41" spans="2:23" ht="12.75" customHeight="1" x14ac:dyDescent="0.2">
      <c r="B41" s="187"/>
      <c r="C41" s="187"/>
      <c r="D41" s="187"/>
      <c r="E41" s="187"/>
      <c r="F41" s="187"/>
      <c r="G41" s="187"/>
      <c r="H41" s="188"/>
      <c r="I41" s="178" t="s">
        <v>46</v>
      </c>
      <c r="J41" s="178"/>
      <c r="K41" s="179" t="str">
        <f>O28</f>
        <v>$0.00</v>
      </c>
      <c r="L41" s="180"/>
      <c r="M41" s="105"/>
      <c r="O41" s="147" t="s">
        <v>61</v>
      </c>
      <c r="P41" s="148" t="s">
        <v>22</v>
      </c>
      <c r="R41" s="111"/>
      <c r="S41" s="152" t="str">
        <f>K41</f>
        <v>$0.00</v>
      </c>
      <c r="T41" s="113"/>
      <c r="U41" s="143"/>
    </row>
    <row r="42" spans="2:23" ht="12.75" customHeight="1" x14ac:dyDescent="0.2">
      <c r="B42" s="200" t="s">
        <v>47</v>
      </c>
      <c r="C42" s="200"/>
      <c r="D42" s="200"/>
      <c r="E42" s="200"/>
      <c r="F42" s="200"/>
      <c r="G42" s="200"/>
      <c r="H42" s="201"/>
      <c r="I42" s="178" t="s">
        <v>60</v>
      </c>
      <c r="J42" s="178"/>
      <c r="K42" s="179">
        <f>SUM(O42+P42)</f>
        <v>0</v>
      </c>
      <c r="L42" s="180"/>
      <c r="M42" s="105"/>
      <c r="O42" s="48">
        <f>IF(OR(N10="X",N16="X",N22="X"),17,0)</f>
        <v>0</v>
      </c>
      <c r="P42" s="48">
        <f>IF(OR(N12="X",N18="X",N20="X",N24="X"),10,0)</f>
        <v>0</v>
      </c>
      <c r="R42" s="111"/>
      <c r="S42" s="112"/>
      <c r="T42" s="150">
        <f>O42</f>
        <v>0</v>
      </c>
      <c r="U42" s="144">
        <f>P42</f>
        <v>0</v>
      </c>
    </row>
    <row r="43" spans="2:23" ht="12.75" customHeight="1" x14ac:dyDescent="0.2">
      <c r="B43" s="202"/>
      <c r="C43" s="202"/>
      <c r="D43" s="202"/>
      <c r="E43" s="202"/>
      <c r="F43" s="202"/>
      <c r="G43" s="202"/>
      <c r="H43" s="203"/>
      <c r="I43" s="178" t="s">
        <v>58</v>
      </c>
      <c r="J43" s="178"/>
      <c r="K43" s="179">
        <f>MIN(T43,U43)</f>
        <v>0</v>
      </c>
      <c r="L43" s="180"/>
      <c r="M43" s="105"/>
      <c r="R43" s="111"/>
      <c r="S43" s="113"/>
      <c r="T43" s="154" t="str">
        <f>IF(N16="X",O30,"$0.00")</f>
        <v>$0.00</v>
      </c>
      <c r="U43" s="116" t="str">
        <f>IF(N18="X",O30,"$0.00")</f>
        <v>$0.00</v>
      </c>
    </row>
    <row r="44" spans="2:23" ht="12.75" customHeight="1" x14ac:dyDescent="0.2">
      <c r="B44" s="117" t="s">
        <v>48</v>
      </c>
      <c r="C44" s="118"/>
      <c r="D44" s="118"/>
      <c r="E44" s="196">
        <v>2</v>
      </c>
      <c r="F44" s="196"/>
      <c r="G44" s="119"/>
      <c r="H44" s="120"/>
      <c r="I44" s="178" t="s">
        <v>34</v>
      </c>
      <c r="J44" s="178"/>
      <c r="K44" s="179" t="str">
        <f>O31</f>
        <v>$0.00</v>
      </c>
      <c r="L44" s="180"/>
      <c r="M44" s="105"/>
      <c r="R44" s="111"/>
      <c r="S44" s="112"/>
      <c r="T44" s="113"/>
      <c r="U44" s="144" t="str">
        <f>K44</f>
        <v>$0.00</v>
      </c>
    </row>
    <row r="45" spans="2:23" ht="12.75" customHeight="1" thickBot="1" x14ac:dyDescent="0.4">
      <c r="B45" s="121"/>
      <c r="C45" s="121"/>
      <c r="D45" s="121"/>
      <c r="E45" s="197"/>
      <c r="F45" s="197"/>
      <c r="G45" s="122"/>
      <c r="H45" s="122"/>
      <c r="I45" s="191"/>
      <c r="J45" s="177"/>
      <c r="K45" s="179"/>
      <c r="L45" s="180"/>
      <c r="M45" s="105"/>
      <c r="R45" s="123"/>
      <c r="S45" s="124"/>
      <c r="T45" s="113"/>
      <c r="U45" s="145"/>
    </row>
    <row r="46" spans="2:23" ht="12.75" customHeight="1" thickBot="1" x14ac:dyDescent="0.4">
      <c r="B46" s="125"/>
      <c r="C46" s="125"/>
      <c r="D46" s="125"/>
      <c r="E46" s="198"/>
      <c r="F46" s="198"/>
      <c r="G46" s="126"/>
      <c r="H46" s="126"/>
      <c r="I46" s="204" t="s">
        <v>49</v>
      </c>
      <c r="J46" s="204"/>
      <c r="K46" s="205">
        <f>SUM(K34:L45)</f>
        <v>0</v>
      </c>
      <c r="L46" s="206"/>
      <c r="M46" s="105"/>
      <c r="R46" s="127">
        <f>SUM(R34:R45)</f>
        <v>0</v>
      </c>
      <c r="S46" s="128">
        <f>SUM(S34:S45)</f>
        <v>0</v>
      </c>
      <c r="T46" s="129">
        <f>SUM(T34:T45)</f>
        <v>0</v>
      </c>
      <c r="U46" s="146">
        <f t="shared" ref="U46" si="1">SUM(U34:U45)</f>
        <v>0</v>
      </c>
    </row>
    <row r="47" spans="2:23" ht="13.5" thickBot="1" x14ac:dyDescent="0.25">
      <c r="B47" s="130"/>
      <c r="C47" s="130"/>
      <c r="D47" s="130"/>
      <c r="E47" s="130"/>
      <c r="F47" s="130"/>
      <c r="G47" s="130"/>
      <c r="H47" s="130"/>
      <c r="I47" s="130"/>
      <c r="J47" s="130"/>
      <c r="K47" s="130"/>
      <c r="L47" s="130"/>
      <c r="M47" s="131"/>
      <c r="R47" s="192">
        <f>SUM(R46:U46)</f>
        <v>0</v>
      </c>
      <c r="S47" s="193"/>
      <c r="T47" s="194"/>
      <c r="U47" s="195"/>
    </row>
    <row r="48" spans="2:23" ht="13.5" thickBot="1" x14ac:dyDescent="0.25">
      <c r="B48" s="62"/>
      <c r="C48" s="62"/>
      <c r="D48" s="62"/>
      <c r="E48" s="62"/>
      <c r="F48" s="62"/>
      <c r="G48" s="62"/>
      <c r="H48" s="62"/>
      <c r="I48" s="62"/>
      <c r="J48" s="62"/>
      <c r="K48" s="62"/>
      <c r="L48" s="62"/>
      <c r="M48" s="131"/>
    </row>
    <row r="49" spans="1:27" ht="15" x14ac:dyDescent="0.25">
      <c r="G49" s="199" t="s">
        <v>50</v>
      </c>
      <c r="H49" s="199"/>
      <c r="L49" s="131" t="s">
        <v>59</v>
      </c>
      <c r="M49" s="7"/>
      <c r="N49" s="132"/>
      <c r="O49" s="133"/>
      <c r="P49" s="132"/>
      <c r="Q49" s="132"/>
      <c r="R49" s="132"/>
      <c r="S49" s="132"/>
    </row>
    <row r="50" spans="1:27" ht="13.5" thickBot="1" x14ac:dyDescent="0.25">
      <c r="B50" s="7" t="s">
        <v>51</v>
      </c>
      <c r="L50" s="131" t="s">
        <v>52</v>
      </c>
      <c r="M50" s="39"/>
      <c r="T50" s="6"/>
    </row>
    <row r="51" spans="1:27" s="157" customFormat="1" x14ac:dyDescent="0.2">
      <c r="A51" s="7"/>
      <c r="B51" s="7"/>
      <c r="C51" s="7"/>
      <c r="D51" s="7"/>
      <c r="E51" s="7"/>
      <c r="F51" s="7"/>
      <c r="I51" s="134" t="s">
        <v>39</v>
      </c>
      <c r="J51" s="135" t="s">
        <v>40</v>
      </c>
      <c r="K51" s="135" t="s">
        <v>20</v>
      </c>
      <c r="L51" s="136" t="s">
        <v>22</v>
      </c>
      <c r="M51" s="7"/>
      <c r="O51" s="6"/>
      <c r="P51" s="7"/>
      <c r="Q51" s="7"/>
      <c r="R51" s="7"/>
      <c r="S51" s="7"/>
      <c r="T51" s="7"/>
      <c r="U51" s="7"/>
      <c r="V51" s="7"/>
      <c r="W51" s="7"/>
      <c r="X51" s="7"/>
      <c r="Y51" s="7"/>
      <c r="Z51" s="7"/>
      <c r="AA51" s="7"/>
    </row>
    <row r="52" spans="1:27" ht="13.5" thickBot="1" x14ac:dyDescent="0.25">
      <c r="I52" s="137">
        <f>R46</f>
        <v>0</v>
      </c>
      <c r="J52" s="138">
        <f>S46</f>
        <v>0</v>
      </c>
      <c r="K52" s="138">
        <f>T46</f>
        <v>0</v>
      </c>
      <c r="L52" s="139">
        <f>U46</f>
        <v>0</v>
      </c>
    </row>
  </sheetData>
  <sheetProtection sheet="1" selectLockedCells="1"/>
  <mergeCells count="47">
    <mergeCell ref="B31:F31"/>
    <mergeCell ref="B7:F7"/>
    <mergeCell ref="G7:J7"/>
    <mergeCell ref="K7:L7"/>
    <mergeCell ref="G8:L8"/>
    <mergeCell ref="B20:F20"/>
    <mergeCell ref="B21:F21"/>
    <mergeCell ref="B22:C22"/>
    <mergeCell ref="B26:F26"/>
    <mergeCell ref="B27:F27"/>
    <mergeCell ref="B28:F28"/>
    <mergeCell ref="B30:F30"/>
    <mergeCell ref="I38:J38"/>
    <mergeCell ref="K38:L38"/>
    <mergeCell ref="R32:U32"/>
    <mergeCell ref="I33:J33"/>
    <mergeCell ref="K33:L33"/>
    <mergeCell ref="I34:J34"/>
    <mergeCell ref="K34:L34"/>
    <mergeCell ref="I35:J35"/>
    <mergeCell ref="K35:L35"/>
    <mergeCell ref="B36:H37"/>
    <mergeCell ref="I36:J36"/>
    <mergeCell ref="K36:L36"/>
    <mergeCell ref="I37:J37"/>
    <mergeCell ref="K37:L37"/>
    <mergeCell ref="B39:H41"/>
    <mergeCell ref="I39:J39"/>
    <mergeCell ref="K39:L39"/>
    <mergeCell ref="I40:J40"/>
    <mergeCell ref="K40:L40"/>
    <mergeCell ref="I41:J41"/>
    <mergeCell ref="K41:L41"/>
    <mergeCell ref="I46:J46"/>
    <mergeCell ref="K46:L46"/>
    <mergeCell ref="R47:U47"/>
    <mergeCell ref="G49:H49"/>
    <mergeCell ref="B42:H43"/>
    <mergeCell ref="I42:J42"/>
    <mergeCell ref="K42:L42"/>
    <mergeCell ref="I43:J43"/>
    <mergeCell ref="K43:L43"/>
    <mergeCell ref="E44:F46"/>
    <mergeCell ref="I44:J44"/>
    <mergeCell ref="K44:L44"/>
    <mergeCell ref="I45:J45"/>
    <mergeCell ref="K45:L45"/>
  </mergeCells>
  <printOptions horizontalCentered="1"/>
  <pageMargins left="0.25" right="0.25" top="0.5" bottom="0.25" header="0" footer="0"/>
  <pageSetup scale="88" orientation="portrait" horizontalDpi="300" verticalDpi="300" r:id="rId1"/>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Multifamily 11-1-2021</vt:lpstr>
      <vt:lpstr>Sing. fam.-Mob. home 8-1-2021 </vt:lpstr>
      <vt:lpstr>'Multifamily 11-1-2021'!Print_Area</vt:lpstr>
      <vt:lpstr>'Sing. fam.-Mob. home 8-1-2021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Yolanda Ann Figueroa</dc:creator>
  <cp:lastModifiedBy>Yolanda Ann Figueroa</cp:lastModifiedBy>
  <dcterms:created xsi:type="dcterms:W3CDTF">2021-06-11T17:37:03Z</dcterms:created>
  <dcterms:modified xsi:type="dcterms:W3CDTF">2022-03-03T19:13:41Z</dcterms:modified>
</cp:coreProperties>
</file>